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0E837C33-BB0C-4BD2-B9C7-2C08B0C4C4F6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I35" i="7" l="1"/>
  <c r="H35" i="7"/>
  <c r="G35" i="7"/>
  <c r="F35" i="7"/>
  <c r="E35" i="7"/>
  <c r="D35" i="7"/>
  <c r="D36" i="7" s="1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B36" i="7" l="1"/>
  <c r="C36" i="7"/>
  <c r="E36" i="7"/>
  <c r="F36" i="7"/>
  <c r="G36" i="7"/>
  <c r="H36" i="7"/>
  <c r="H36" i="4"/>
  <c r="I36" i="4"/>
  <c r="B36" i="4"/>
  <c r="C36" i="4"/>
  <c r="D36" i="6"/>
  <c r="G36" i="6"/>
  <c r="I36" i="6"/>
  <c r="C36" i="6"/>
  <c r="H36" i="3"/>
  <c r="C36" i="3"/>
  <c r="D36" i="3"/>
  <c r="E36" i="3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G36" i="1" s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F36" i="1" l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<sst xmlns="http://schemas.openxmlformats.org/spreadsheetml/2006/main" count="180" uniqueCount="31">
  <si>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</si>
  <si>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</si>
  <si>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</si>
  <si>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</si>
  <si>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</si>
  <si>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</si>
  <si>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</si>
  <si>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Sommergerste, direkt, klein</t>
  </si>
  <si>
    <t>5009, Sommergerste, direkt, klein</t>
  </si>
  <si>
    <t>1639, Sommergerste, direkt, groß</t>
  </si>
  <si>
    <t>5009, Sommergerste, direkt, groß</t>
  </si>
  <si>
    <t>Mittelwert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</si>
  <si>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</si>
  <si>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</si>
  <si>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</si>
  <si>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</si>
  <si>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</si>
  <si>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</si>
  <si>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</si>
  <si>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</si>
  <si>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</si>
  <si>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596, Sommergerste, direkt, klein</t>
  </si>
  <si>
    <t>596, Sommergerste, direkt, groß</t>
  </si>
  <si>
    <t>0.75 Quantil; 25%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</si>
  <si>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</si>
  <si>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</si>
  <si>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Q(1-p)</t>
  </si>
  <si>
    <t>1639 = Giessen</t>
  </si>
  <si>
    <t>5009 = Teterow</t>
  </si>
  <si>
    <t>596 = Boltenhagen</t>
  </si>
  <si>
    <t>Q = Quantil, p = Wahrscheinlichkeit, E(K) = Erwartungswert der Aussaatkosten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</si>
</sst>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328.14214285714286</v>
      </c>
      <c r="C4" s="1">
        <v>328.14214285714286</v>
      </c>
      <c r="D4" s="1">
        <v>328.14214285714286</v>
      </c>
      <c r="E4" s="1">
        <v>216.13500000000002</v>
      </c>
      <c r="F4" s="2">
        <v>353.82842857142856</v>
      </c>
      <c r="G4" s="2">
        <v>353.82842857142856</v>
      </c>
      <c r="H4" s="2">
        <v>302.96211428571434</v>
      </c>
      <c r="I4" s="2">
        <v>201.22948571428574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191.87700000000001</v>
      </c>
      <c r="C5" s="1">
        <v>191.87700000000001</v>
      </c>
      <c r="D5" s="1">
        <v>191.87700000000001</v>
      </c>
      <c r="E5" s="1">
        <v>79.304999999999978</v>
      </c>
      <c r="F5" s="2">
        <v>225.94328571428571</v>
      </c>
      <c r="G5" s="2">
        <v>225.94328571428571</v>
      </c>
      <c r="H5" s="2">
        <v>149.4999428571428</v>
      </c>
      <c r="I5" s="2">
        <v>81.378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76.835000000000008</v>
      </c>
      <c r="C6" s="1">
        <v>76.835000000000008</v>
      </c>
      <c r="D6" s="1">
        <v>76.835000000000008</v>
      </c>
      <c r="E6" s="1">
        <v>49.974999999999994</v>
      </c>
      <c r="F6" s="2">
        <v>157.81071428571423</v>
      </c>
      <c r="G6" s="2">
        <v>157.81071428571423</v>
      </c>
      <c r="H6" s="2">
        <v>80.584000000000003</v>
      </c>
      <c r="I6" s="2">
        <v>55.4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51.694999999999993</v>
      </c>
      <c r="C7" s="1">
        <v>51.694999999999993</v>
      </c>
      <c r="D7" s="1">
        <v>51.694999999999993</v>
      </c>
      <c r="E7" s="1">
        <v>49.974999999999994</v>
      </c>
      <c r="F7" s="2">
        <v>60.074999999999989</v>
      </c>
      <c r="G7" s="2">
        <v>60.074999999999989</v>
      </c>
      <c r="H7" s="2">
        <v>44.550000000000004</v>
      </c>
      <c r="I7" s="2">
        <v>55.4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43.314999999999984</v>
      </c>
      <c r="C8" s="1">
        <v>43.314999999999984</v>
      </c>
      <c r="D8" s="1">
        <v>43.314999999999984</v>
      </c>
      <c r="E8" s="1">
        <v>49.974999999999994</v>
      </c>
      <c r="F8" s="2">
        <v>60.074999999999989</v>
      </c>
      <c r="G8" s="2">
        <v>60.074999999999989</v>
      </c>
      <c r="H8" s="2">
        <v>44.550000000000004</v>
      </c>
      <c r="I8" s="2">
        <v>55.4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39.125</v>
      </c>
      <c r="C9" s="1">
        <v>39.125</v>
      </c>
      <c r="D9" s="1">
        <v>39.125</v>
      </c>
      <c r="E9" s="1">
        <v>49.974999999999994</v>
      </c>
      <c r="F9" s="2">
        <v>47.504999999999981</v>
      </c>
      <c r="G9" s="2">
        <v>47.504999999999981</v>
      </c>
      <c r="H9" s="2">
        <v>44.550000000000004</v>
      </c>
      <c r="I9" s="2">
        <v>55.4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39.125</v>
      </c>
      <c r="C10" s="1">
        <v>39.125</v>
      </c>
      <c r="D10" s="1">
        <v>39.125</v>
      </c>
      <c r="E10" s="1">
        <v>49.974999999999994</v>
      </c>
      <c r="F10" s="2">
        <v>43.314999999999984</v>
      </c>
      <c r="G10" s="2">
        <v>43.314999999999984</v>
      </c>
      <c r="H10" s="2">
        <v>44.550000000000004</v>
      </c>
      <c r="I10" s="2">
        <v>55.4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39.125</v>
      </c>
      <c r="C11" s="1">
        <v>39.125</v>
      </c>
      <c r="D11" s="1">
        <v>39.125</v>
      </c>
      <c r="E11" s="1">
        <v>49.974999999999994</v>
      </c>
      <c r="F11" s="2">
        <v>39.125</v>
      </c>
      <c r="G11" s="2">
        <v>39.125</v>
      </c>
      <c r="H11" s="2">
        <v>44.550000000000004</v>
      </c>
      <c r="I11" s="2">
        <v>55.4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39.125</v>
      </c>
      <c r="C12" s="1">
        <v>39.125</v>
      </c>
      <c r="D12" s="1">
        <v>39.125</v>
      </c>
      <c r="E12" s="1">
        <v>49.974999999999994</v>
      </c>
      <c r="F12" s="2">
        <v>39.125</v>
      </c>
      <c r="G12" s="2">
        <v>39.125</v>
      </c>
      <c r="H12" s="2">
        <v>44.550000000000004</v>
      </c>
      <c r="I12" s="2">
        <v>55.4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39.125</v>
      </c>
      <c r="C13" s="1">
        <v>39.125</v>
      </c>
      <c r="D13" s="1">
        <v>39.125</v>
      </c>
      <c r="E13" s="1">
        <v>49.974999999999994</v>
      </c>
      <c r="F13" s="2">
        <v>39.125</v>
      </c>
      <c r="G13" s="2">
        <v>39.125</v>
      </c>
      <c r="H13" s="2">
        <v>44.550000000000004</v>
      </c>
      <c r="I13" s="2">
        <v>55.4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39.125</v>
      </c>
      <c r="C14" s="1">
        <v>39.125</v>
      </c>
      <c r="D14" s="1">
        <v>39.125</v>
      </c>
      <c r="E14" s="1">
        <v>49.974999999999994</v>
      </c>
      <c r="F14" s="2">
        <v>39.125</v>
      </c>
      <c r="G14" s="2">
        <v>39.125</v>
      </c>
      <c r="H14" s="2">
        <v>44.550000000000004</v>
      </c>
      <c r="I14" s="2">
        <v>55.4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39.125</v>
      </c>
      <c r="C15" s="1">
        <v>39.125</v>
      </c>
      <c r="D15" s="1">
        <v>39.125</v>
      </c>
      <c r="E15" s="1">
        <v>49.974999999999994</v>
      </c>
      <c r="F15" s="2">
        <v>39.125</v>
      </c>
      <c r="G15" s="2">
        <v>39.125</v>
      </c>
      <c r="H15" s="2">
        <v>44.550000000000004</v>
      </c>
      <c r="I15" s="2">
        <v>55.4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39.125</v>
      </c>
      <c r="C16" s="1">
        <v>39.125</v>
      </c>
      <c r="D16" s="1">
        <v>39.125</v>
      </c>
      <c r="E16" s="1">
        <v>49.974999999999994</v>
      </c>
      <c r="F16" s="2">
        <v>39.125</v>
      </c>
      <c r="G16" s="2">
        <v>39.125</v>
      </c>
      <c r="H16" s="2">
        <v>44.550000000000004</v>
      </c>
      <c r="I16" s="2">
        <v>55.4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39.125</v>
      </c>
      <c r="C17" s="1">
        <v>39.125</v>
      </c>
      <c r="D17" s="1">
        <v>39.125</v>
      </c>
      <c r="E17" s="1">
        <v>49.974999999999994</v>
      </c>
      <c r="F17" s="2">
        <v>39.125</v>
      </c>
      <c r="G17" s="2">
        <v>39.125</v>
      </c>
      <c r="H17" s="2">
        <v>44.550000000000004</v>
      </c>
      <c r="I17" s="2">
        <v>55.4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39.125</v>
      </c>
      <c r="C18" s="1">
        <v>39.125</v>
      </c>
      <c r="D18" s="1">
        <v>39.125</v>
      </c>
      <c r="E18" s="1">
        <v>49.974999999999994</v>
      </c>
      <c r="F18" s="2">
        <v>39.125</v>
      </c>
      <c r="G18" s="2">
        <v>39.125</v>
      </c>
      <c r="H18" s="2">
        <v>44.550000000000004</v>
      </c>
      <c r="I18" s="2">
        <v>55.4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39.125</v>
      </c>
      <c r="C19" s="1">
        <v>39.125</v>
      </c>
      <c r="D19" s="1">
        <v>39.125</v>
      </c>
      <c r="E19" s="1">
        <v>49.974999999999994</v>
      </c>
      <c r="F19" s="2">
        <v>39.125</v>
      </c>
      <c r="G19" s="2">
        <v>39.125</v>
      </c>
      <c r="H19" s="2">
        <v>44.550000000000004</v>
      </c>
      <c r="I19" s="2">
        <v>55.4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39.125</v>
      </c>
      <c r="C20" s="1">
        <v>39.125</v>
      </c>
      <c r="D20" s="1">
        <v>39.125</v>
      </c>
      <c r="E20" s="1">
        <v>49.974999999999994</v>
      </c>
      <c r="F20" s="2">
        <v>39.125</v>
      </c>
      <c r="G20" s="2">
        <v>39.125</v>
      </c>
      <c r="H20" s="2">
        <v>44.550000000000004</v>
      </c>
      <c r="I20" s="2">
        <v>55.4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39.125</v>
      </c>
      <c r="C21" s="1">
        <v>39.125</v>
      </c>
      <c r="D21" s="1">
        <v>39.125</v>
      </c>
      <c r="E21" s="1">
        <v>49.974999999999994</v>
      </c>
      <c r="F21" s="2">
        <v>39.125</v>
      </c>
      <c r="G21" s="2">
        <v>39.125</v>
      </c>
      <c r="H21" s="2">
        <v>44.550000000000004</v>
      </c>
      <c r="I21" s="2">
        <v>55.4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39.125</v>
      </c>
      <c r="C22" s="1">
        <v>39.125</v>
      </c>
      <c r="D22" s="1">
        <v>39.125</v>
      </c>
      <c r="E22" s="1">
        <v>49.974999999999994</v>
      </c>
      <c r="F22" s="2">
        <v>39.125</v>
      </c>
      <c r="G22" s="2">
        <v>39.125</v>
      </c>
      <c r="H22" s="2">
        <v>44.550000000000004</v>
      </c>
      <c r="I22" s="2">
        <v>55.4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39.125</v>
      </c>
      <c r="C23" s="1">
        <v>39.125</v>
      </c>
      <c r="D23" s="1">
        <v>39.125</v>
      </c>
      <c r="E23" s="1">
        <v>49.974999999999994</v>
      </c>
      <c r="F23" s="2">
        <v>39.125</v>
      </c>
      <c r="G23" s="2">
        <v>39.125</v>
      </c>
      <c r="H23" s="2">
        <v>44.550000000000004</v>
      </c>
      <c r="I23" s="2">
        <v>55.4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39.125</v>
      </c>
      <c r="C24" s="1">
        <v>39.125</v>
      </c>
      <c r="D24" s="1">
        <v>39.125</v>
      </c>
      <c r="E24" s="1">
        <v>49.974999999999994</v>
      </c>
      <c r="F24" s="2">
        <v>39.125</v>
      </c>
      <c r="G24" s="2">
        <v>39.125</v>
      </c>
      <c r="H24" s="2">
        <v>44.550000000000004</v>
      </c>
      <c r="I24" s="2">
        <v>55.4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62.755435374149656</v>
      </c>
      <c r="C26" s="1">
        <f>AVERAGE(C4:C24)</f>
        <v>62.755435374149656</v>
      </c>
      <c r="D26" s="1">
        <f t="shared" ref="D26:I26" si="1">AVERAGE(D4:D24)</f>
        <v>62.755435374149656</v>
      </c>
      <c r="E26" s="1">
        <f t="shared" si="1"/>
        <v>59.284047619047612</v>
      </c>
      <c r="F26" s="2">
        <f t="shared" si="1"/>
        <v>71.252496598639453</v>
      </c>
      <c r="G26" s="2">
        <f t="shared" si="1"/>
        <v>71.252496598639453</v>
      </c>
      <c r="H26" s="2">
        <f t="shared" si="1"/>
        <v>63.568859863945534</v>
      </c>
      <c r="I26" s="2">
        <f t="shared" si="1"/>
        <v>63.581308843537421</v>
      </c>
      <c r="J26" s="1"/>
    </row>
    <row r="27" spans="1:20" x14ac:dyDescent="0.3">
      <c r="A27" t="s">
        <v>18</v>
      </c>
      <c r="B27" s="1">
        <f>SUMPRODUCT(B4:B24,$J4:$J24)</f>
        <v>56.711528571428538</v>
      </c>
      <c r="C27" s="1">
        <f t="shared" ref="C27:H27" si="2">SUMPRODUCT(C4:C24,$J4:$J24)</f>
        <v>56.711528571428538</v>
      </c>
      <c r="D27" s="1">
        <f t="shared" si="2"/>
        <v>56.711528571428538</v>
      </c>
      <c r="E27" s="1">
        <f t="shared" si="2"/>
        <v>55.595500000000015</v>
      </c>
      <c r="F27" s="2">
        <f t="shared" si="2"/>
        <v>64.991285714285681</v>
      </c>
      <c r="G27" s="2">
        <f t="shared" si="2"/>
        <v>64.991285714285681</v>
      </c>
      <c r="H27" s="2">
        <f t="shared" si="2"/>
        <v>58.059499999999993</v>
      </c>
      <c r="I27" s="2">
        <f>SUMPRODUCT(I4:I24,$J4:$J24)</f>
        <v>60.344637142857167</v>
      </c>
      <c r="J27" s="1"/>
    </row>
    <row r="28" spans="1:20" x14ac:dyDescent="0.3">
      <c r="A28" t="s">
        <v>19</v>
      </c>
      <c r="B28" s="1">
        <f>B6-B22</f>
        <v>37.710000000000008</v>
      </c>
      <c r="C28" s="1">
        <f t="shared" ref="C28:I28" si="3">C6-C22</f>
        <v>37.710000000000008</v>
      </c>
      <c r="D28" s="1">
        <f t="shared" si="3"/>
        <v>37.710000000000008</v>
      </c>
      <c r="E28" s="1">
        <f t="shared" si="3"/>
        <v>0</v>
      </c>
      <c r="F28" s="2">
        <f>F6-F22</f>
        <v>118.68571428571423</v>
      </c>
      <c r="G28" s="2">
        <f t="shared" si="3"/>
        <v>118.68571428571423</v>
      </c>
      <c r="H28" s="2">
        <f t="shared" si="3"/>
        <v>36.033999999999999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289.01714285714286</v>
      </c>
      <c r="C29" s="1">
        <f t="shared" ref="C29:I29" si="4">C4-C24</f>
        <v>289.01714285714286</v>
      </c>
      <c r="D29" s="1">
        <f t="shared" si="4"/>
        <v>289.01714285714286</v>
      </c>
      <c r="E29" s="1">
        <f t="shared" si="4"/>
        <v>166.16000000000003</v>
      </c>
      <c r="F29" s="2">
        <f t="shared" si="4"/>
        <v>314.70342857142856</v>
      </c>
      <c r="G29" s="2">
        <f t="shared" si="4"/>
        <v>314.70342857142856</v>
      </c>
      <c r="H29" s="2">
        <f t="shared" si="4"/>
        <v>258.41211428571432</v>
      </c>
      <c r="I29" s="2">
        <f t="shared" si="4"/>
        <v>145.82948571428574</v>
      </c>
      <c r="J29" s="1"/>
    </row>
    <row r="30" spans="1:20" x14ac:dyDescent="0.3">
      <c r="A30" t="s">
        <v>2</v>
      </c>
      <c r="B30" s="1">
        <f>_xlfn.STDEV.P(B4:B24)</f>
        <v>67.870794782964538</v>
      </c>
      <c r="C30" s="1">
        <f t="shared" ref="C30:I30" si="5">_xlfn.STDEV.P(C4:C24)</f>
        <v>67.870794782964538</v>
      </c>
      <c r="D30" s="1">
        <f t="shared" si="5"/>
        <v>67.870794782964538</v>
      </c>
      <c r="E30" s="1">
        <f t="shared" si="5"/>
        <v>35.623406417793021</v>
      </c>
      <c r="F30" s="2">
        <f t="shared" si="5"/>
        <v>77.862977116928988</v>
      </c>
      <c r="G30" s="2">
        <f t="shared" si="5"/>
        <v>77.862977116928988</v>
      </c>
      <c r="H30" s="2">
        <f t="shared" si="5"/>
        <v>58.347768076756608</v>
      </c>
      <c r="I30" s="2">
        <f t="shared" si="5"/>
        <v>31.271076919212117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39.125</v>
      </c>
      <c r="C32" s="1">
        <f t="shared" ref="C32:I32" si="6">_xlfn.PERCENTILE.INC(C4:C24,0.1)</f>
        <v>39.125</v>
      </c>
      <c r="D32" s="1">
        <f t="shared" si="6"/>
        <v>39.125</v>
      </c>
      <c r="E32" s="1">
        <f t="shared" si="6"/>
        <v>49.974999999999994</v>
      </c>
      <c r="F32" s="2">
        <f>_xlfn.PERCENTILE.INC(F4:F24,0.1)</f>
        <v>39.125</v>
      </c>
      <c r="G32" s="2">
        <f t="shared" si="6"/>
        <v>39.125</v>
      </c>
      <c r="H32" s="2">
        <f t="shared" si="6"/>
        <v>44.550000000000004</v>
      </c>
      <c r="I32" s="2">
        <f t="shared" si="6"/>
        <v>55.4</v>
      </c>
    </row>
    <row r="33" spans="1:9" x14ac:dyDescent="0.3">
      <c r="A33" t="s">
        <v>4</v>
      </c>
      <c r="B33" s="1">
        <f>_xlfn.PERCENTILE.INC(B4:B24,0.25)</f>
        <v>39.125</v>
      </c>
      <c r="C33" s="1">
        <f t="shared" ref="C33:I33" si="7">_xlfn.PERCENTILE.INC(C4:C24,0.25)</f>
        <v>39.125</v>
      </c>
      <c r="D33" s="1">
        <f t="shared" si="7"/>
        <v>39.125</v>
      </c>
      <c r="E33" s="1">
        <f t="shared" si="7"/>
        <v>49.974999999999994</v>
      </c>
      <c r="F33" s="2">
        <f t="shared" si="7"/>
        <v>39.125</v>
      </c>
      <c r="G33" s="2">
        <f t="shared" si="7"/>
        <v>39.125</v>
      </c>
      <c r="H33" s="2">
        <f t="shared" si="7"/>
        <v>44.550000000000004</v>
      </c>
      <c r="I33" s="2">
        <f t="shared" si="7"/>
        <v>55.4</v>
      </c>
    </row>
    <row r="34" spans="1:9" x14ac:dyDescent="0.3">
      <c r="A34" t="s">
        <v>5</v>
      </c>
      <c r="B34" s="1">
        <f>_xlfn.PERCENTILE.INC(B4:B24,0.5)</f>
        <v>39.125</v>
      </c>
      <c r="C34" s="1">
        <f t="shared" ref="C34:I34" si="8">_xlfn.PERCENTILE.INC(C4:C24,0.5)</f>
        <v>39.125</v>
      </c>
      <c r="D34" s="1">
        <f t="shared" si="8"/>
        <v>39.125</v>
      </c>
      <c r="E34" s="1">
        <f t="shared" si="8"/>
        <v>49.974999999999994</v>
      </c>
      <c r="F34" s="2">
        <f>_xlfn.PERCENTILE.INC(F4:F24,0.5)</f>
        <v>39.125</v>
      </c>
      <c r="G34" s="2">
        <f t="shared" si="8"/>
        <v>39.125</v>
      </c>
      <c r="H34" s="2">
        <f t="shared" si="8"/>
        <v>44.550000000000004</v>
      </c>
      <c r="I34" s="2">
        <f t="shared" si="8"/>
        <v>55.4</v>
      </c>
    </row>
    <row r="35" spans="1:9" x14ac:dyDescent="0.3">
      <c r="A35" t="s">
        <v>23</v>
      </c>
      <c r="B35" s="1">
        <f>_xlfn.PERCENTILE.INC(B4:B24,0.75)</f>
        <v>39.125</v>
      </c>
      <c r="C35" s="1">
        <f t="shared" ref="C35:I35" si="9">_xlfn.PERCENTILE.INC(C4:C24,0.75)</f>
        <v>39.125</v>
      </c>
      <c r="D35" s="1">
        <f t="shared" si="9"/>
        <v>39.125</v>
      </c>
      <c r="E35" s="1">
        <f t="shared" si="9"/>
        <v>49.974999999999994</v>
      </c>
      <c r="F35" s="2">
        <f t="shared" si="9"/>
        <v>47.504999999999981</v>
      </c>
      <c r="G35" s="2">
        <f t="shared" si="9"/>
        <v>47.504999999999981</v>
      </c>
      <c r="H35" s="2">
        <f t="shared" si="9"/>
        <v>44.550000000000004</v>
      </c>
      <c r="I35" s="2">
        <f t="shared" si="9"/>
        <v>55.4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8.3799999999999812</v>
      </c>
      <c r="G36" s="2">
        <f t="shared" si="10"/>
        <v>8.3799999999999812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351.33965714285711</v>
      </c>
      <c r="C4" s="1">
        <v>351.33965714285711</v>
      </c>
      <c r="D4" s="1">
        <v>319.23711428571431</v>
      </c>
      <c r="E4" s="1">
        <v>222.92948571428565</v>
      </c>
      <c r="F4" s="2">
        <v>678.68500000000006</v>
      </c>
      <c r="G4" s="2">
        <v>689.53500000000008</v>
      </c>
      <c r="H4" s="2">
        <v>716.66000000000008</v>
      </c>
      <c r="I4" s="2">
        <v>732.93500000000006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274.85636571428569</v>
      </c>
      <c r="C5" s="1">
        <v>274.85636571428569</v>
      </c>
      <c r="D5" s="1">
        <v>233.19341142857149</v>
      </c>
      <c r="E5" s="1">
        <v>127.2124</v>
      </c>
      <c r="F5" s="2">
        <v>536.96925142857151</v>
      </c>
      <c r="G5" s="2">
        <v>526.01682857142862</v>
      </c>
      <c r="H5" s="2">
        <v>498.63577142857145</v>
      </c>
      <c r="I5" s="2">
        <v>482.20713714285716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102.83079999999998</v>
      </c>
      <c r="C6" s="1">
        <v>102.83079999999998</v>
      </c>
      <c r="D6" s="1">
        <v>95.853399999999993</v>
      </c>
      <c r="E6" s="1">
        <v>77.100000000000009</v>
      </c>
      <c r="F6" s="2">
        <v>368.25569714285712</v>
      </c>
      <c r="G6" s="2">
        <v>331.34734285714279</v>
      </c>
      <c r="H6" s="2">
        <v>239.07645714285709</v>
      </c>
      <c r="I6" s="2">
        <v>183.71392571428561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76.01479999999998</v>
      </c>
      <c r="C7" s="1">
        <v>76.01479999999998</v>
      </c>
      <c r="D7" s="1">
        <v>65.685400000000001</v>
      </c>
      <c r="E7" s="1">
        <v>77.100000000000009</v>
      </c>
      <c r="F7" s="2">
        <v>243.97034857142856</v>
      </c>
      <c r="G7" s="2">
        <v>187.94117142857141</v>
      </c>
      <c r="H7" s="2">
        <v>153.18199999999999</v>
      </c>
      <c r="I7" s="2">
        <v>152.36179999999999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65.288399999999996</v>
      </c>
      <c r="C8" s="1">
        <v>65.288399999999996</v>
      </c>
      <c r="D8" s="1">
        <v>60.825000000000003</v>
      </c>
      <c r="E8" s="1">
        <v>77.100000000000009</v>
      </c>
      <c r="F8" s="2">
        <v>155.39800571428566</v>
      </c>
      <c r="G8" s="2">
        <v>129.40899999999999</v>
      </c>
      <c r="H8" s="2">
        <v>120.5</v>
      </c>
      <c r="I8" s="2">
        <v>136.77500000000001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55.4</v>
      </c>
      <c r="C9" s="1">
        <v>55.4</v>
      </c>
      <c r="D9" s="1">
        <v>60.825000000000003</v>
      </c>
      <c r="E9" s="1">
        <v>77.100000000000009</v>
      </c>
      <c r="F9" s="2">
        <v>98.447000000000003</v>
      </c>
      <c r="G9" s="2">
        <v>93.375</v>
      </c>
      <c r="H9" s="2">
        <v>120.5</v>
      </c>
      <c r="I9" s="2">
        <v>136.77500000000001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55.4</v>
      </c>
      <c r="C10" s="1">
        <v>55.4</v>
      </c>
      <c r="D10" s="1">
        <v>60.825000000000003</v>
      </c>
      <c r="E10" s="1">
        <v>77.100000000000009</v>
      </c>
      <c r="F10" s="2">
        <v>98.447000000000003</v>
      </c>
      <c r="G10" s="2">
        <v>93.375</v>
      </c>
      <c r="H10" s="2">
        <v>120.5</v>
      </c>
      <c r="I10" s="2">
        <v>136.77500000000001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55.4</v>
      </c>
      <c r="C11" s="1">
        <v>55.4</v>
      </c>
      <c r="D11" s="1">
        <v>60.825000000000003</v>
      </c>
      <c r="E11" s="1">
        <v>77.100000000000009</v>
      </c>
      <c r="F11" s="2">
        <v>85.374200000000002</v>
      </c>
      <c r="G11" s="2">
        <v>93.375</v>
      </c>
      <c r="H11" s="2">
        <v>120.5</v>
      </c>
      <c r="I11" s="2">
        <v>136.77500000000001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55.4</v>
      </c>
      <c r="C12" s="1">
        <v>55.4</v>
      </c>
      <c r="D12" s="1">
        <v>60.825000000000003</v>
      </c>
      <c r="E12" s="1">
        <v>77.100000000000009</v>
      </c>
      <c r="F12" s="2">
        <v>82.525000000000006</v>
      </c>
      <c r="G12" s="2">
        <v>93.375</v>
      </c>
      <c r="H12" s="2">
        <v>120.5</v>
      </c>
      <c r="I12" s="2">
        <v>136.77500000000001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55.4</v>
      </c>
      <c r="C13" s="1">
        <v>55.4</v>
      </c>
      <c r="D13" s="1">
        <v>60.825000000000003</v>
      </c>
      <c r="E13" s="1">
        <v>77.100000000000009</v>
      </c>
      <c r="F13" s="2">
        <v>82.525000000000006</v>
      </c>
      <c r="G13" s="2">
        <v>93.375</v>
      </c>
      <c r="H13" s="2">
        <v>120.5</v>
      </c>
      <c r="I13" s="2">
        <v>136.77500000000001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55.4</v>
      </c>
      <c r="C14" s="1">
        <v>55.4</v>
      </c>
      <c r="D14" s="1">
        <v>60.825000000000003</v>
      </c>
      <c r="E14" s="1">
        <v>77.100000000000009</v>
      </c>
      <c r="F14" s="2">
        <v>82.525000000000006</v>
      </c>
      <c r="G14" s="2">
        <v>93.375</v>
      </c>
      <c r="H14" s="2">
        <v>120.5</v>
      </c>
      <c r="I14" s="2">
        <v>136.77500000000001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55.4</v>
      </c>
      <c r="C15" s="1">
        <v>55.4</v>
      </c>
      <c r="D15" s="1">
        <v>60.825000000000003</v>
      </c>
      <c r="E15" s="1">
        <v>77.100000000000009</v>
      </c>
      <c r="F15" s="2">
        <v>82.525000000000006</v>
      </c>
      <c r="G15" s="2">
        <v>93.375</v>
      </c>
      <c r="H15" s="2">
        <v>120.5</v>
      </c>
      <c r="I15" s="2">
        <v>136.77500000000001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55.4</v>
      </c>
      <c r="C16" s="1">
        <v>55.4</v>
      </c>
      <c r="D16" s="1">
        <v>60.825000000000003</v>
      </c>
      <c r="E16" s="1">
        <v>77.100000000000009</v>
      </c>
      <c r="F16" s="2">
        <v>82.525000000000006</v>
      </c>
      <c r="G16" s="2">
        <v>93.375</v>
      </c>
      <c r="H16" s="2">
        <v>120.5</v>
      </c>
      <c r="I16" s="2">
        <v>136.77500000000001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55.4</v>
      </c>
      <c r="C17" s="1">
        <v>55.4</v>
      </c>
      <c r="D17" s="1">
        <v>60.825000000000003</v>
      </c>
      <c r="E17" s="1">
        <v>77.100000000000009</v>
      </c>
      <c r="F17" s="2">
        <v>82.525000000000006</v>
      </c>
      <c r="G17" s="2">
        <v>93.375</v>
      </c>
      <c r="H17" s="2">
        <v>120.5</v>
      </c>
      <c r="I17" s="2">
        <v>136.77500000000001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55.4</v>
      </c>
      <c r="C18" s="1">
        <v>55.4</v>
      </c>
      <c r="D18" s="1">
        <v>60.825000000000003</v>
      </c>
      <c r="E18" s="1">
        <v>77.100000000000009</v>
      </c>
      <c r="F18" s="2">
        <v>82.525000000000006</v>
      </c>
      <c r="G18" s="2">
        <v>93.375</v>
      </c>
      <c r="H18" s="2">
        <v>120.5</v>
      </c>
      <c r="I18" s="2">
        <v>136.77500000000001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55.4</v>
      </c>
      <c r="C19" s="1">
        <v>55.4</v>
      </c>
      <c r="D19" s="1">
        <v>60.825000000000003</v>
      </c>
      <c r="E19" s="1">
        <v>77.100000000000009</v>
      </c>
      <c r="F19" s="2">
        <v>82.525000000000006</v>
      </c>
      <c r="G19" s="2">
        <v>93.375</v>
      </c>
      <c r="H19" s="2">
        <v>120.5</v>
      </c>
      <c r="I19" s="2">
        <v>136.77500000000001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55.4</v>
      </c>
      <c r="C20" s="1">
        <v>55.4</v>
      </c>
      <c r="D20" s="1">
        <v>60.825000000000003</v>
      </c>
      <c r="E20" s="1">
        <v>77.100000000000009</v>
      </c>
      <c r="F20" s="2">
        <v>82.525000000000006</v>
      </c>
      <c r="G20" s="2">
        <v>93.375</v>
      </c>
      <c r="H20" s="2">
        <v>120.5</v>
      </c>
      <c r="I20" s="2">
        <v>136.77500000000001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55.4</v>
      </c>
      <c r="C21" s="1">
        <v>55.4</v>
      </c>
      <c r="D21" s="1">
        <v>60.825000000000003</v>
      </c>
      <c r="E21" s="1">
        <v>77.100000000000009</v>
      </c>
      <c r="F21" s="2">
        <v>82.525000000000006</v>
      </c>
      <c r="G21" s="2">
        <v>93.375</v>
      </c>
      <c r="H21" s="2">
        <v>120.5</v>
      </c>
      <c r="I21" s="2">
        <v>136.77500000000001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55.4</v>
      </c>
      <c r="C22" s="1">
        <v>55.4</v>
      </c>
      <c r="D22" s="1">
        <v>60.825000000000003</v>
      </c>
      <c r="E22" s="1">
        <v>77.100000000000009</v>
      </c>
      <c r="F22" s="2">
        <v>82.525000000000006</v>
      </c>
      <c r="G22" s="2">
        <v>93.375</v>
      </c>
      <c r="H22" s="2">
        <v>120.5</v>
      </c>
      <c r="I22" s="2">
        <v>136.77500000000001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55.4</v>
      </c>
      <c r="C23" s="1">
        <v>55.4</v>
      </c>
      <c r="D23" s="1">
        <v>60.825000000000003</v>
      </c>
      <c r="E23" s="1">
        <v>77.100000000000009</v>
      </c>
      <c r="F23" s="2">
        <v>82.525000000000006</v>
      </c>
      <c r="G23" s="2">
        <v>93.375</v>
      </c>
      <c r="H23" s="2">
        <v>120.5</v>
      </c>
      <c r="I23" s="2">
        <v>136.77500000000001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55.4</v>
      </c>
      <c r="C24" s="1">
        <v>55.4</v>
      </c>
      <c r="D24" s="1">
        <v>60.825000000000003</v>
      </c>
      <c r="E24" s="1">
        <v>77.100000000000009</v>
      </c>
      <c r="F24" s="2">
        <v>82.525000000000006</v>
      </c>
      <c r="G24" s="2">
        <v>93.375</v>
      </c>
      <c r="H24" s="2">
        <v>120.5</v>
      </c>
      <c r="I24" s="2">
        <v>136.77500000000001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83.653810612244953</v>
      </c>
      <c r="C26" s="1">
        <f>AVERAGE(C4:C24)</f>
        <v>83.653810612244953</v>
      </c>
      <c r="D26" s="1">
        <f t="shared" ref="D26:I26" si="1">AVERAGE(D4:D24)</f>
        <v>83.237825034013639</v>
      </c>
      <c r="E26" s="1">
        <f t="shared" si="1"/>
        <v>86.430565986394527</v>
      </c>
      <c r="F26" s="2">
        <f t="shared" si="1"/>
        <v>158.97007156462593</v>
      </c>
      <c r="G26" s="2">
        <f t="shared" si="1"/>
        <v>159.91663537414965</v>
      </c>
      <c r="H26" s="2">
        <f t="shared" si="1"/>
        <v>174.09782040816327</v>
      </c>
      <c r="I26" s="2">
        <f t="shared" si="1"/>
        <v>184.59013632653068</v>
      </c>
      <c r="J26" s="1"/>
    </row>
    <row r="27" spans="1:20" x14ac:dyDescent="0.3">
      <c r="A27" t="s">
        <v>18</v>
      </c>
      <c r="B27" s="1">
        <f>SUMPRODUCT(B4:B24,$J4:$J24)</f>
        <v>77.668009714285731</v>
      </c>
      <c r="C27" s="1">
        <f t="shared" ref="C27:H27" si="2">SUMPRODUCT(C4:C24,$J4:$J24)</f>
        <v>77.668009714285731</v>
      </c>
      <c r="D27" s="1">
        <f t="shared" si="2"/>
        <v>77.898163428571436</v>
      </c>
      <c r="E27" s="1">
        <f t="shared" si="2"/>
        <v>83.251357142857188</v>
      </c>
      <c r="F27" s="2">
        <f t="shared" si="2"/>
        <v>147.88832514285716</v>
      </c>
      <c r="G27" s="2">
        <f t="shared" si="2"/>
        <v>148.33971714285713</v>
      </c>
      <c r="H27" s="2">
        <f t="shared" si="2"/>
        <v>161.87371142857151</v>
      </c>
      <c r="I27" s="2">
        <f>SUMPRODUCT(I4:I24,$J4:$J24)</f>
        <v>172.07689314285722</v>
      </c>
      <c r="J27" s="1"/>
    </row>
    <row r="28" spans="1:20" x14ac:dyDescent="0.3">
      <c r="A28" t="s">
        <v>19</v>
      </c>
      <c r="B28" s="1">
        <f>B6-B22</f>
        <v>47.430799999999984</v>
      </c>
      <c r="C28" s="1">
        <f t="shared" ref="C28:I28" si="3">C6-C22</f>
        <v>47.430799999999984</v>
      </c>
      <c r="D28" s="1">
        <f t="shared" si="3"/>
        <v>35.028399999999991</v>
      </c>
      <c r="E28" s="1">
        <f t="shared" si="3"/>
        <v>0</v>
      </c>
      <c r="F28" s="2">
        <f>F6-F22</f>
        <v>285.73069714285714</v>
      </c>
      <c r="G28" s="2">
        <f t="shared" si="3"/>
        <v>237.97234285714279</v>
      </c>
      <c r="H28" s="2">
        <f t="shared" si="3"/>
        <v>118.57645714285709</v>
      </c>
      <c r="I28" s="2">
        <f t="shared" si="3"/>
        <v>46.938925714285602</v>
      </c>
      <c r="J28" s="1"/>
    </row>
    <row r="29" spans="1:20" x14ac:dyDescent="0.3">
      <c r="A29" t="s">
        <v>1</v>
      </c>
      <c r="B29" s="1">
        <f>B4-B24</f>
        <v>295.93965714285713</v>
      </c>
      <c r="C29" s="1">
        <f t="shared" ref="C29:I29" si="4">C4-C24</f>
        <v>295.93965714285713</v>
      </c>
      <c r="D29" s="1">
        <f t="shared" si="4"/>
        <v>258.41211428571432</v>
      </c>
      <c r="E29" s="1">
        <f t="shared" si="4"/>
        <v>145.82948571428562</v>
      </c>
      <c r="F29" s="2">
        <f t="shared" si="4"/>
        <v>596.16000000000008</v>
      </c>
      <c r="G29" s="2">
        <f t="shared" si="4"/>
        <v>596.16000000000008</v>
      </c>
      <c r="H29" s="2">
        <f t="shared" si="4"/>
        <v>596.16000000000008</v>
      </c>
      <c r="I29" s="2">
        <f t="shared" si="4"/>
        <v>596.16000000000008</v>
      </c>
      <c r="J29" s="1"/>
    </row>
    <row r="30" spans="1:20" x14ac:dyDescent="0.3">
      <c r="A30" t="s">
        <v>2</v>
      </c>
      <c r="B30" s="1">
        <f>_xlfn.STDEV.P(B4:B24)</f>
        <v>76.1420896833299</v>
      </c>
      <c r="C30" s="1">
        <f t="shared" ref="C30:I30" si="5">_xlfn.STDEV.P(C4:C24)</f>
        <v>76.1420896833299</v>
      </c>
      <c r="D30" s="1">
        <f t="shared" si="5"/>
        <v>64.43500716544537</v>
      </c>
      <c r="E30" s="1">
        <f t="shared" si="5"/>
        <v>32.329584596109868</v>
      </c>
      <c r="F30" s="2">
        <f t="shared" si="5"/>
        <v>162.2370018118857</v>
      </c>
      <c r="G30" s="2">
        <f t="shared" si="5"/>
        <v>156.82476865318321</v>
      </c>
      <c r="H30" s="2">
        <f t="shared" si="5"/>
        <v>146.90370074495235</v>
      </c>
      <c r="I30" s="2">
        <f t="shared" si="5"/>
        <v>142.95591820593037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55.4</v>
      </c>
      <c r="C32" s="1">
        <f t="shared" ref="C32:I32" si="6">_xlfn.PERCENTILE.INC(C4:C24,0.1)</f>
        <v>55.4</v>
      </c>
      <c r="D32" s="1">
        <f t="shared" si="6"/>
        <v>60.825000000000003</v>
      </c>
      <c r="E32" s="1">
        <f t="shared" si="6"/>
        <v>77.100000000000009</v>
      </c>
      <c r="F32" s="2">
        <f>_xlfn.PERCENTILE.INC(F4:F24,0.1)</f>
        <v>82.525000000000006</v>
      </c>
      <c r="G32" s="2">
        <f t="shared" si="6"/>
        <v>93.375</v>
      </c>
      <c r="H32" s="2">
        <f t="shared" si="6"/>
        <v>120.5</v>
      </c>
      <c r="I32" s="2">
        <f t="shared" si="6"/>
        <v>136.77500000000001</v>
      </c>
    </row>
    <row r="33" spans="1:9" x14ac:dyDescent="0.3">
      <c r="A33" t="s">
        <v>4</v>
      </c>
      <c r="B33" s="1">
        <f>_xlfn.PERCENTILE.INC(B4:B24,0.25)</f>
        <v>55.4</v>
      </c>
      <c r="C33" s="1">
        <f t="shared" ref="C33:I33" si="7">_xlfn.PERCENTILE.INC(C4:C24,0.25)</f>
        <v>55.4</v>
      </c>
      <c r="D33" s="1">
        <f t="shared" si="7"/>
        <v>60.825000000000003</v>
      </c>
      <c r="E33" s="1">
        <f t="shared" si="7"/>
        <v>77.100000000000009</v>
      </c>
      <c r="F33" s="2">
        <f t="shared" si="7"/>
        <v>82.525000000000006</v>
      </c>
      <c r="G33" s="2">
        <f t="shared" si="7"/>
        <v>93.375</v>
      </c>
      <c r="H33" s="2">
        <f t="shared" si="7"/>
        <v>120.5</v>
      </c>
      <c r="I33" s="2">
        <f t="shared" si="7"/>
        <v>136.77500000000001</v>
      </c>
    </row>
    <row r="34" spans="1:9" x14ac:dyDescent="0.3">
      <c r="A34" t="s">
        <v>5</v>
      </c>
      <c r="B34" s="1">
        <f>_xlfn.PERCENTILE.INC(B4:B24,0.5)</f>
        <v>55.4</v>
      </c>
      <c r="C34" s="1">
        <f t="shared" ref="C34:I34" si="8">_xlfn.PERCENTILE.INC(C4:C24,0.5)</f>
        <v>55.4</v>
      </c>
      <c r="D34" s="1">
        <f t="shared" si="8"/>
        <v>60.825000000000003</v>
      </c>
      <c r="E34" s="1">
        <f t="shared" si="8"/>
        <v>77.100000000000009</v>
      </c>
      <c r="F34" s="2">
        <f>_xlfn.PERCENTILE.INC(F4:F24,0.5)</f>
        <v>82.525000000000006</v>
      </c>
      <c r="G34" s="2">
        <f t="shared" si="8"/>
        <v>93.375</v>
      </c>
      <c r="H34" s="2">
        <f t="shared" si="8"/>
        <v>120.5</v>
      </c>
      <c r="I34" s="2">
        <f t="shared" si="8"/>
        <v>136.77500000000001</v>
      </c>
    </row>
    <row r="35" spans="1:9" x14ac:dyDescent="0.3">
      <c r="A35" t="s">
        <v>23</v>
      </c>
      <c r="B35" s="1">
        <f>_xlfn.PERCENTILE.INC(B4:B24,0.75)</f>
        <v>55.4</v>
      </c>
      <c r="C35" s="1">
        <f t="shared" ref="C35:I35" si="9">_xlfn.PERCENTILE.INC(C4:C24,0.75)</f>
        <v>55.4</v>
      </c>
      <c r="D35" s="1">
        <f t="shared" si="9"/>
        <v>60.825000000000003</v>
      </c>
      <c r="E35" s="1">
        <f t="shared" si="9"/>
        <v>77.100000000000009</v>
      </c>
      <c r="F35" s="2">
        <f t="shared" si="9"/>
        <v>98.447000000000003</v>
      </c>
      <c r="G35" s="2">
        <f t="shared" si="9"/>
        <v>93.375</v>
      </c>
      <c r="H35" s="2">
        <f t="shared" si="9"/>
        <v>120.5</v>
      </c>
      <c r="I35" s="2">
        <f t="shared" si="9"/>
        <v>136.77500000000001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15.921999999999997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21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488.04182857142865</v>
      </c>
      <c r="C4" s="1">
        <v>458.01228571428572</v>
      </c>
      <c r="D4" s="1">
        <v>412.96797142857145</v>
      </c>
      <c r="E4" s="1">
        <v>382.93842857142857</v>
      </c>
      <c r="F4" s="2">
        <v>577.61834285714292</v>
      </c>
      <c r="G4" s="2">
        <v>577.61834285714292</v>
      </c>
      <c r="H4" s="2">
        <v>579.00660000000005</v>
      </c>
      <c r="I4" s="2">
        <v>549.85320000000002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446.94377142857149</v>
      </c>
      <c r="C5" s="1">
        <v>406.63971428571426</v>
      </c>
      <c r="D5" s="1">
        <v>346.18362857142859</v>
      </c>
      <c r="E5" s="1">
        <v>305.87957142857147</v>
      </c>
      <c r="F5" s="2">
        <v>427.72668571428574</v>
      </c>
      <c r="G5" s="2">
        <v>427.72668571428574</v>
      </c>
      <c r="H5" s="2">
        <v>435.92820000000006</v>
      </c>
      <c r="I5" s="2">
        <v>263.69639999999998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242.32754285714287</v>
      </c>
      <c r="C6" s="1">
        <v>150.86942857142853</v>
      </c>
      <c r="D6" s="1">
        <v>98.447000000000003</v>
      </c>
      <c r="E6" s="1">
        <v>93.375</v>
      </c>
      <c r="F6" s="2">
        <v>412.73752000000002</v>
      </c>
      <c r="G6" s="2">
        <v>412.73752000000002</v>
      </c>
      <c r="H6" s="2">
        <v>421.62036000000012</v>
      </c>
      <c r="I6" s="2">
        <v>239.85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188.90006857142865</v>
      </c>
      <c r="C7" s="1">
        <v>112.33999999999999</v>
      </c>
      <c r="D7" s="1">
        <v>98.447000000000003</v>
      </c>
      <c r="E7" s="1">
        <v>93.375</v>
      </c>
      <c r="F7" s="2">
        <v>277.83502857142855</v>
      </c>
      <c r="G7" s="2">
        <v>277.83502857142855</v>
      </c>
      <c r="H7" s="2">
        <v>292.84980000000002</v>
      </c>
      <c r="I7" s="2">
        <v>239.85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108.19399999999999</v>
      </c>
      <c r="C8" s="1">
        <v>95.579999999999984</v>
      </c>
      <c r="D8" s="1">
        <v>82.525000000000006</v>
      </c>
      <c r="E8" s="1">
        <v>93.375</v>
      </c>
      <c r="F8" s="2">
        <v>160.00959999999998</v>
      </c>
      <c r="G8" s="2">
        <v>160.00959999999998</v>
      </c>
      <c r="H8" s="2">
        <v>159.9478</v>
      </c>
      <c r="I8" s="2">
        <v>239.85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98.137999999999977</v>
      </c>
      <c r="C9" s="1">
        <v>83.009999999999991</v>
      </c>
      <c r="D9" s="1">
        <v>82.525000000000006</v>
      </c>
      <c r="E9" s="1">
        <v>93.375</v>
      </c>
      <c r="F9" s="2">
        <v>131.35</v>
      </c>
      <c r="G9" s="2">
        <v>131.35</v>
      </c>
      <c r="H9" s="2">
        <v>131.791</v>
      </c>
      <c r="I9" s="2">
        <v>239.85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77.35560000000001</v>
      </c>
      <c r="C10" s="1">
        <v>66.25</v>
      </c>
      <c r="D10" s="1">
        <v>82.525000000000006</v>
      </c>
      <c r="E10" s="1">
        <v>93.375</v>
      </c>
      <c r="F10" s="2">
        <v>131.35</v>
      </c>
      <c r="G10" s="2">
        <v>131.35</v>
      </c>
      <c r="H10" s="2">
        <v>131.791</v>
      </c>
      <c r="I10" s="2">
        <v>239.85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55.4</v>
      </c>
      <c r="C11" s="1">
        <v>66.25</v>
      </c>
      <c r="D11" s="1">
        <v>82.525000000000006</v>
      </c>
      <c r="E11" s="1">
        <v>93.375</v>
      </c>
      <c r="F11" s="2">
        <v>131.35</v>
      </c>
      <c r="G11" s="2">
        <v>131.35</v>
      </c>
      <c r="H11" s="2">
        <v>131.791</v>
      </c>
      <c r="I11" s="2">
        <v>239.85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55.4</v>
      </c>
      <c r="C12" s="1">
        <v>66.25</v>
      </c>
      <c r="D12" s="1">
        <v>82.525000000000006</v>
      </c>
      <c r="E12" s="1">
        <v>93.375</v>
      </c>
      <c r="F12" s="2">
        <v>131.35</v>
      </c>
      <c r="G12" s="2">
        <v>131.35</v>
      </c>
      <c r="H12" s="2">
        <v>131.791</v>
      </c>
      <c r="I12" s="2">
        <v>239.85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55.4</v>
      </c>
      <c r="C13" s="1">
        <v>66.25</v>
      </c>
      <c r="D13" s="1">
        <v>82.525000000000006</v>
      </c>
      <c r="E13" s="1">
        <v>93.375</v>
      </c>
      <c r="F13" s="2">
        <v>131.35</v>
      </c>
      <c r="G13" s="2">
        <v>131.35</v>
      </c>
      <c r="H13" s="2">
        <v>131.791</v>
      </c>
      <c r="I13" s="2">
        <v>239.85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55.4</v>
      </c>
      <c r="C14" s="1">
        <v>66.25</v>
      </c>
      <c r="D14" s="1">
        <v>82.525000000000006</v>
      </c>
      <c r="E14" s="1">
        <v>93.375</v>
      </c>
      <c r="F14" s="2">
        <v>131.35</v>
      </c>
      <c r="G14" s="2">
        <v>131.35</v>
      </c>
      <c r="H14" s="2">
        <v>125.925</v>
      </c>
      <c r="I14" s="2">
        <v>239.85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55.4</v>
      </c>
      <c r="C15" s="1">
        <v>66.25</v>
      </c>
      <c r="D15" s="1">
        <v>82.525000000000006</v>
      </c>
      <c r="E15" s="1">
        <v>93.375</v>
      </c>
      <c r="F15" s="2">
        <v>131.35</v>
      </c>
      <c r="G15" s="2">
        <v>131.35</v>
      </c>
      <c r="H15" s="2">
        <v>125.925</v>
      </c>
      <c r="I15" s="2">
        <v>239.85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55.4</v>
      </c>
      <c r="C16" s="1">
        <v>66.25</v>
      </c>
      <c r="D16" s="1">
        <v>82.525000000000006</v>
      </c>
      <c r="E16" s="1">
        <v>93.375</v>
      </c>
      <c r="F16" s="2">
        <v>131.35</v>
      </c>
      <c r="G16" s="2">
        <v>131.35</v>
      </c>
      <c r="H16" s="2">
        <v>125.925</v>
      </c>
      <c r="I16" s="2">
        <v>239.85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55.4</v>
      </c>
      <c r="C17" s="1">
        <v>66.25</v>
      </c>
      <c r="D17" s="1">
        <v>82.525000000000006</v>
      </c>
      <c r="E17" s="1">
        <v>93.375</v>
      </c>
      <c r="F17" s="2">
        <v>131.35</v>
      </c>
      <c r="G17" s="2">
        <v>131.35</v>
      </c>
      <c r="H17" s="2">
        <v>125.925</v>
      </c>
      <c r="I17" s="2">
        <v>239.85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55.4</v>
      </c>
      <c r="C18" s="1">
        <v>66.25</v>
      </c>
      <c r="D18" s="1">
        <v>82.525000000000006</v>
      </c>
      <c r="E18" s="1">
        <v>93.375</v>
      </c>
      <c r="F18" s="2">
        <v>131.35</v>
      </c>
      <c r="G18" s="2">
        <v>131.35</v>
      </c>
      <c r="H18" s="2">
        <v>125.925</v>
      </c>
      <c r="I18" s="2">
        <v>239.85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55.4</v>
      </c>
      <c r="C19" s="1">
        <v>66.25</v>
      </c>
      <c r="D19" s="1">
        <v>82.525000000000006</v>
      </c>
      <c r="E19" s="1">
        <v>93.375</v>
      </c>
      <c r="F19" s="2">
        <v>131.35</v>
      </c>
      <c r="G19" s="2">
        <v>131.35</v>
      </c>
      <c r="H19" s="2">
        <v>125.925</v>
      </c>
      <c r="I19" s="2">
        <v>239.85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55.4</v>
      </c>
      <c r="C20" s="1">
        <v>66.25</v>
      </c>
      <c r="D20" s="1">
        <v>82.525000000000006</v>
      </c>
      <c r="E20" s="1">
        <v>93.375</v>
      </c>
      <c r="F20" s="2">
        <v>131.35</v>
      </c>
      <c r="G20" s="2">
        <v>131.35</v>
      </c>
      <c r="H20" s="2">
        <v>125.925</v>
      </c>
      <c r="I20" s="2">
        <v>239.85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55.4</v>
      </c>
      <c r="C21" s="1">
        <v>66.25</v>
      </c>
      <c r="D21" s="1">
        <v>82.525000000000006</v>
      </c>
      <c r="E21" s="1">
        <v>93.375</v>
      </c>
      <c r="F21" s="2">
        <v>131.35</v>
      </c>
      <c r="G21" s="2">
        <v>131.35</v>
      </c>
      <c r="H21" s="2">
        <v>125.925</v>
      </c>
      <c r="I21" s="2">
        <v>239.85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55.4</v>
      </c>
      <c r="C22" s="1">
        <v>66.25</v>
      </c>
      <c r="D22" s="1">
        <v>82.525000000000006</v>
      </c>
      <c r="E22" s="1">
        <v>93.375</v>
      </c>
      <c r="F22" s="2">
        <v>131.35</v>
      </c>
      <c r="G22" s="2">
        <v>131.35</v>
      </c>
      <c r="H22" s="2">
        <v>125.925</v>
      </c>
      <c r="I22" s="2">
        <v>239.85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55.4</v>
      </c>
      <c r="C23" s="1">
        <v>66.25</v>
      </c>
      <c r="D23" s="1">
        <v>82.525000000000006</v>
      </c>
      <c r="E23" s="1">
        <v>93.375</v>
      </c>
      <c r="F23" s="2">
        <v>131.35</v>
      </c>
      <c r="G23" s="2">
        <v>131.35</v>
      </c>
      <c r="H23" s="2">
        <v>125.925</v>
      </c>
      <c r="I23" s="2">
        <v>239.85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55.4</v>
      </c>
      <c r="C24" s="1">
        <v>66.25</v>
      </c>
      <c r="D24" s="1">
        <v>82.525000000000006</v>
      </c>
      <c r="E24" s="1">
        <v>93.375</v>
      </c>
      <c r="F24" s="2">
        <v>131.35</v>
      </c>
      <c r="G24" s="2">
        <v>131.35</v>
      </c>
      <c r="H24" s="2">
        <v>125.925</v>
      </c>
      <c r="I24" s="2">
        <v>239.85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115.50003863945585</v>
      </c>
      <c r="C26" s="1">
        <f>AVERAGE(C4:C24)</f>
        <v>109.53340136054422</v>
      </c>
      <c r="D26" s="1">
        <f t="shared" ref="D26:I26" si="1">AVERAGE(D4:D24)</f>
        <v>112.33193333333341</v>
      </c>
      <c r="E26" s="1">
        <f t="shared" si="1"/>
        <v>117.28300000000002</v>
      </c>
      <c r="F26" s="2">
        <f t="shared" si="1"/>
        <v>188.45367510204073</v>
      </c>
      <c r="G26" s="2">
        <f t="shared" si="1"/>
        <v>188.45367510204073</v>
      </c>
      <c r="H26" s="2">
        <f t="shared" si="1"/>
        <v>187.30870285714298</v>
      </c>
      <c r="I26" s="2">
        <f t="shared" si="1"/>
        <v>255.74760000000003</v>
      </c>
      <c r="J26" s="1"/>
    </row>
    <row r="27" spans="1:20" x14ac:dyDescent="0.3">
      <c r="A27" t="s">
        <v>18</v>
      </c>
      <c r="B27" s="1">
        <f>SUMPRODUCT(B4:B24,$J4:$J24)</f>
        <v>107.68899485714282</v>
      </c>
      <c r="C27" s="1">
        <f t="shared" ref="C27:H27" si="2">SUMPRODUCT(C4:C24,$J4:$J24)</f>
        <v>101.90351428571428</v>
      </c>
      <c r="D27" s="1">
        <f t="shared" si="2"/>
        <v>105.56120571428571</v>
      </c>
      <c r="E27" s="1">
        <f t="shared" si="2"/>
        <v>111.23931428571433</v>
      </c>
      <c r="F27" s="2">
        <f t="shared" si="2"/>
        <v>180.15215028571421</v>
      </c>
      <c r="G27" s="2">
        <f t="shared" si="2"/>
        <v>180.15215028571421</v>
      </c>
      <c r="H27" s="2">
        <f t="shared" si="2"/>
        <v>179.05084799999992</v>
      </c>
      <c r="I27" s="2">
        <f>SUMPRODUCT(I4:I24,$J4:$J24)</f>
        <v>248.7924000000001</v>
      </c>
      <c r="J27" s="1"/>
    </row>
    <row r="28" spans="1:20" x14ac:dyDescent="0.3">
      <c r="A28" t="s">
        <v>19</v>
      </c>
      <c r="B28" s="1">
        <f>B6-B22</f>
        <v>186.92754285714287</v>
      </c>
      <c r="C28" s="1">
        <f t="shared" ref="C28:I28" si="3">C6-C22</f>
        <v>84.619428571428529</v>
      </c>
      <c r="D28" s="1">
        <f t="shared" si="3"/>
        <v>15.921999999999997</v>
      </c>
      <c r="E28" s="1">
        <f t="shared" si="3"/>
        <v>0</v>
      </c>
      <c r="F28" s="2">
        <f>F6-F22</f>
        <v>281.38751999999999</v>
      </c>
      <c r="G28" s="2">
        <f t="shared" si="3"/>
        <v>281.38751999999999</v>
      </c>
      <c r="H28" s="2">
        <f t="shared" si="3"/>
        <v>295.69536000000011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432.64182857142868</v>
      </c>
      <c r="C29" s="1">
        <f t="shared" ref="C29:I29" si="4">C4-C24</f>
        <v>391.76228571428572</v>
      </c>
      <c r="D29" s="1">
        <f t="shared" si="4"/>
        <v>330.44297142857147</v>
      </c>
      <c r="E29" s="1">
        <f t="shared" si="4"/>
        <v>289.56342857142857</v>
      </c>
      <c r="F29" s="2">
        <f t="shared" si="4"/>
        <v>446.2683428571429</v>
      </c>
      <c r="G29" s="2">
        <f t="shared" si="4"/>
        <v>446.2683428571429</v>
      </c>
      <c r="H29" s="2">
        <f t="shared" si="4"/>
        <v>453.08160000000004</v>
      </c>
      <c r="I29" s="2">
        <f t="shared" si="4"/>
        <v>310.00319999999999</v>
      </c>
      <c r="J29" s="1"/>
    </row>
    <row r="30" spans="1:20" x14ac:dyDescent="0.3">
      <c r="A30" t="s">
        <v>2</v>
      </c>
      <c r="B30" s="1">
        <f>_xlfn.STDEV.P(B4:B24)</f>
        <v>123.92262087957846</v>
      </c>
      <c r="C30" s="1">
        <f t="shared" ref="C30:I30" si="5">_xlfn.STDEV.P(C4:C24)</f>
        <v>106.99938114891127</v>
      </c>
      <c r="D30" s="1">
        <f t="shared" si="5"/>
        <v>87.439211860152227</v>
      </c>
      <c r="E30" s="1">
        <f t="shared" si="5"/>
        <v>74.642554663345692</v>
      </c>
      <c r="F30" s="2">
        <f t="shared" si="5"/>
        <v>123.4379200897165</v>
      </c>
      <c r="G30" s="2">
        <f t="shared" si="5"/>
        <v>123.4379200897165</v>
      </c>
      <c r="H30" s="2">
        <f t="shared" si="5"/>
        <v>127.0333696774338</v>
      </c>
      <c r="I30" s="2">
        <f t="shared" si="5"/>
        <v>65.959304698405532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55.4</v>
      </c>
      <c r="C32" s="1">
        <f t="shared" ref="C32:I32" si="6">_xlfn.PERCENTILE.INC(C4:C24,0.1)</f>
        <v>66.25</v>
      </c>
      <c r="D32" s="1">
        <f t="shared" si="6"/>
        <v>82.525000000000006</v>
      </c>
      <c r="E32" s="1">
        <f t="shared" si="6"/>
        <v>93.375</v>
      </c>
      <c r="F32" s="2">
        <f>_xlfn.PERCENTILE.INC(F4:F24,0.1)</f>
        <v>131.35</v>
      </c>
      <c r="G32" s="2">
        <f t="shared" si="6"/>
        <v>131.35</v>
      </c>
      <c r="H32" s="2">
        <f t="shared" si="6"/>
        <v>125.925</v>
      </c>
      <c r="I32" s="2">
        <f t="shared" si="6"/>
        <v>239.85</v>
      </c>
    </row>
    <row r="33" spans="1:9" x14ac:dyDescent="0.3">
      <c r="A33" t="s">
        <v>4</v>
      </c>
      <c r="B33" s="1">
        <f>_xlfn.PERCENTILE.INC(B4:B24,0.25)</f>
        <v>55.4</v>
      </c>
      <c r="C33" s="1">
        <f t="shared" ref="C33:I33" si="7">_xlfn.PERCENTILE.INC(C4:C24,0.25)</f>
        <v>66.25</v>
      </c>
      <c r="D33" s="1">
        <f t="shared" si="7"/>
        <v>82.525000000000006</v>
      </c>
      <c r="E33" s="1">
        <f t="shared" si="7"/>
        <v>93.375</v>
      </c>
      <c r="F33" s="2">
        <f t="shared" si="7"/>
        <v>131.35</v>
      </c>
      <c r="G33" s="2">
        <f t="shared" si="7"/>
        <v>131.35</v>
      </c>
      <c r="H33" s="2">
        <f t="shared" si="7"/>
        <v>125.925</v>
      </c>
      <c r="I33" s="2">
        <f t="shared" si="7"/>
        <v>239.85</v>
      </c>
    </row>
    <row r="34" spans="1:9" x14ac:dyDescent="0.3">
      <c r="A34" t="s">
        <v>5</v>
      </c>
      <c r="B34" s="1">
        <f>_xlfn.PERCENTILE.INC(B4:B24,0.5)</f>
        <v>55.4</v>
      </c>
      <c r="C34" s="1">
        <f t="shared" ref="C34:I34" si="8">_xlfn.PERCENTILE.INC(C4:C24,0.5)</f>
        <v>66.25</v>
      </c>
      <c r="D34" s="1">
        <f t="shared" si="8"/>
        <v>82.525000000000006</v>
      </c>
      <c r="E34" s="1">
        <f t="shared" si="8"/>
        <v>93.375</v>
      </c>
      <c r="F34" s="2">
        <f>_xlfn.PERCENTILE.INC(F4:F24,0.5)</f>
        <v>131.35</v>
      </c>
      <c r="G34" s="2">
        <f t="shared" si="8"/>
        <v>131.35</v>
      </c>
      <c r="H34" s="2">
        <f t="shared" si="8"/>
        <v>125.925</v>
      </c>
      <c r="I34" s="2">
        <f t="shared" si="8"/>
        <v>239.85</v>
      </c>
    </row>
    <row r="35" spans="1:9" x14ac:dyDescent="0.3">
      <c r="A35" t="s">
        <v>23</v>
      </c>
      <c r="B35" s="1">
        <f>_xlfn.PERCENTILE.INC(B4:B24,0.75)</f>
        <v>98.137999999999977</v>
      </c>
      <c r="C35" s="1">
        <f t="shared" ref="C35:I35" si="9">_xlfn.PERCENTILE.INC(C4:C24,0.75)</f>
        <v>83.009999999999991</v>
      </c>
      <c r="D35" s="1">
        <f t="shared" si="9"/>
        <v>82.525000000000006</v>
      </c>
      <c r="E35" s="1">
        <f t="shared" si="9"/>
        <v>93.375</v>
      </c>
      <c r="F35" s="2">
        <f t="shared" si="9"/>
        <v>131.35</v>
      </c>
      <c r="G35" s="2">
        <f t="shared" si="9"/>
        <v>131.35</v>
      </c>
      <c r="H35" s="2">
        <f t="shared" si="9"/>
        <v>131.791</v>
      </c>
      <c r="I35" s="2">
        <f t="shared" si="9"/>
        <v>239.85</v>
      </c>
    </row>
    <row r="36" spans="1:9" x14ac:dyDescent="0.3">
      <c r="A36" t="s">
        <v>6</v>
      </c>
      <c r="B36" s="1">
        <f>B35-B33</f>
        <v>42.737999999999978</v>
      </c>
      <c r="C36" s="1">
        <f t="shared" ref="C36:I36" si="10">C35-C33</f>
        <v>16.759999999999991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5.8659999999999997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308.55099999999993</v>
      </c>
      <c r="C4" s="1">
        <v>308.55099999999993</v>
      </c>
      <c r="D4" s="1">
        <v>308.55099999999993</v>
      </c>
      <c r="E4" s="1">
        <v>208.06799999999998</v>
      </c>
      <c r="F4" s="2">
        <v>335.63199999999995</v>
      </c>
      <c r="G4" s="2">
        <v>335.63199999999995</v>
      </c>
      <c r="H4" s="2">
        <v>244.17599999999999</v>
      </c>
      <c r="I4" s="2">
        <v>152.72</v>
      </c>
      <c r="J4" s="5">
        <v>2.5000000000000001E-2</v>
      </c>
    </row>
    <row r="5" spans="1:10" x14ac:dyDescent="0.3">
      <c r="A5" s="9">
        <f>A4-5%</f>
        <v>0.95</v>
      </c>
      <c r="B5" s="1">
        <v>165.03100000000001</v>
      </c>
      <c r="C5" s="1">
        <v>165.03100000000001</v>
      </c>
      <c r="D5" s="1">
        <v>165.03100000000001</v>
      </c>
      <c r="E5" s="1">
        <v>70.87</v>
      </c>
      <c r="F5" s="2">
        <v>200.911</v>
      </c>
      <c r="G5" s="2">
        <v>200.911</v>
      </c>
      <c r="H5" s="2">
        <v>82.602000000000004</v>
      </c>
      <c r="I5" s="2">
        <v>63.59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66.418000000000006</v>
      </c>
      <c r="C6" s="1">
        <v>66.418000000000006</v>
      </c>
      <c r="D6" s="1">
        <v>66.418000000000006</v>
      </c>
      <c r="E6" s="1">
        <v>41.54</v>
      </c>
      <c r="F6" s="2">
        <v>129.15100000000001</v>
      </c>
      <c r="G6" s="2">
        <v>129.15100000000001</v>
      </c>
      <c r="H6" s="2">
        <v>59.137999999999998</v>
      </c>
      <c r="I6" s="2">
        <v>48.925000000000004</v>
      </c>
      <c r="J6" s="1">
        <v>0.05</v>
      </c>
    </row>
    <row r="7" spans="1:10" x14ac:dyDescent="0.3">
      <c r="A7" s="9">
        <f t="shared" si="0"/>
        <v>0.84999999999999987</v>
      </c>
      <c r="B7" s="1">
        <v>40.021000000000001</v>
      </c>
      <c r="C7" s="1">
        <v>40.021000000000001</v>
      </c>
      <c r="D7" s="1">
        <v>40.021000000000001</v>
      </c>
      <c r="E7" s="1">
        <v>41.54</v>
      </c>
      <c r="F7" s="2">
        <v>48.82</v>
      </c>
      <c r="G7" s="2">
        <v>48.82</v>
      </c>
      <c r="H7" s="2">
        <v>41.54</v>
      </c>
      <c r="I7" s="2">
        <v>48.925000000000004</v>
      </c>
      <c r="J7" s="1">
        <v>0.05</v>
      </c>
    </row>
    <row r="8" spans="1:10" x14ac:dyDescent="0.3">
      <c r="A8" s="9">
        <f t="shared" si="0"/>
        <v>0.79999999999999982</v>
      </c>
      <c r="B8" s="1">
        <v>34.155000000000001</v>
      </c>
      <c r="C8" s="1">
        <v>34.155000000000001</v>
      </c>
      <c r="D8" s="1">
        <v>34.155000000000001</v>
      </c>
      <c r="E8" s="1">
        <v>41.54</v>
      </c>
      <c r="F8" s="2">
        <v>48.82</v>
      </c>
      <c r="G8" s="2">
        <v>48.82</v>
      </c>
      <c r="H8" s="2">
        <v>41.54</v>
      </c>
      <c r="I8" s="2">
        <v>48.925000000000004</v>
      </c>
      <c r="J8" s="1">
        <v>0.05</v>
      </c>
    </row>
    <row r="9" spans="1:10" x14ac:dyDescent="0.3">
      <c r="A9" s="9">
        <f t="shared" si="0"/>
        <v>0.74999999999999978</v>
      </c>
      <c r="B9" s="1">
        <v>34.155000000000001</v>
      </c>
      <c r="C9" s="1">
        <v>34.155000000000001</v>
      </c>
      <c r="D9" s="1">
        <v>34.155000000000001</v>
      </c>
      <c r="E9" s="1">
        <v>41.54</v>
      </c>
      <c r="F9" s="2">
        <v>35.621499999999997</v>
      </c>
      <c r="G9" s="2">
        <v>35.621499999999997</v>
      </c>
      <c r="H9" s="2">
        <v>41.54</v>
      </c>
      <c r="I9" s="2">
        <v>48.925000000000004</v>
      </c>
      <c r="J9" s="1">
        <v>0.05</v>
      </c>
    </row>
    <row r="10" spans="1:10" x14ac:dyDescent="0.3">
      <c r="A10" s="9">
        <f t="shared" si="0"/>
        <v>0.69999999999999973</v>
      </c>
      <c r="B10" s="1">
        <v>34.155000000000001</v>
      </c>
      <c r="C10" s="1">
        <v>34.155000000000001</v>
      </c>
      <c r="D10" s="1">
        <v>34.155000000000001</v>
      </c>
      <c r="E10" s="1">
        <v>41.54</v>
      </c>
      <c r="F10" s="2">
        <v>34.155000000000001</v>
      </c>
      <c r="G10" s="2">
        <v>34.155000000000001</v>
      </c>
      <c r="H10" s="2">
        <v>41.54</v>
      </c>
      <c r="I10" s="2">
        <v>48.925000000000004</v>
      </c>
      <c r="J10" s="1">
        <v>0.05</v>
      </c>
    </row>
    <row r="11" spans="1:10" x14ac:dyDescent="0.3">
      <c r="A11" s="9">
        <f t="shared" si="0"/>
        <v>0.64999999999999969</v>
      </c>
      <c r="B11" s="1">
        <v>34.155000000000001</v>
      </c>
      <c r="C11" s="1">
        <v>34.155000000000001</v>
      </c>
      <c r="D11" s="1">
        <v>34.155000000000001</v>
      </c>
      <c r="E11" s="1">
        <v>41.54</v>
      </c>
      <c r="F11" s="2">
        <v>34.155000000000001</v>
      </c>
      <c r="G11" s="2">
        <v>34.155000000000001</v>
      </c>
      <c r="H11" s="2">
        <v>41.54</v>
      </c>
      <c r="I11" s="2">
        <v>48.925000000000004</v>
      </c>
      <c r="J11" s="1">
        <v>0.05</v>
      </c>
    </row>
    <row r="12" spans="1:10" x14ac:dyDescent="0.3">
      <c r="A12" s="9">
        <f t="shared" si="0"/>
        <v>0.59999999999999964</v>
      </c>
      <c r="B12" s="1">
        <v>34.155000000000001</v>
      </c>
      <c r="C12" s="1">
        <v>34.155000000000001</v>
      </c>
      <c r="D12" s="1">
        <v>34.155000000000001</v>
      </c>
      <c r="E12" s="1">
        <v>41.54</v>
      </c>
      <c r="F12" s="2">
        <v>34.155000000000001</v>
      </c>
      <c r="G12" s="2">
        <v>34.155000000000001</v>
      </c>
      <c r="H12" s="2">
        <v>41.54</v>
      </c>
      <c r="I12" s="2">
        <v>48.925000000000004</v>
      </c>
      <c r="J12" s="1">
        <v>0.05</v>
      </c>
    </row>
    <row r="13" spans="1:10" x14ac:dyDescent="0.3">
      <c r="A13" s="9">
        <f t="shared" si="0"/>
        <v>0.5499999999999996</v>
      </c>
      <c r="B13" s="1">
        <v>34.155000000000001</v>
      </c>
      <c r="C13" s="1">
        <v>34.155000000000001</v>
      </c>
      <c r="D13" s="1">
        <v>34.155000000000001</v>
      </c>
      <c r="E13" s="1">
        <v>41.54</v>
      </c>
      <c r="F13" s="2">
        <v>34.155000000000001</v>
      </c>
      <c r="G13" s="2">
        <v>34.155000000000001</v>
      </c>
      <c r="H13" s="2">
        <v>41.54</v>
      </c>
      <c r="I13" s="2">
        <v>48.925000000000004</v>
      </c>
      <c r="J13" s="1">
        <v>0.05</v>
      </c>
    </row>
    <row r="14" spans="1:10" x14ac:dyDescent="0.3">
      <c r="A14" s="9">
        <f t="shared" si="0"/>
        <v>0.49999999999999961</v>
      </c>
      <c r="B14" s="1">
        <v>34.155000000000001</v>
      </c>
      <c r="C14" s="1">
        <v>34.155000000000001</v>
      </c>
      <c r="D14" s="1">
        <v>34.155000000000001</v>
      </c>
      <c r="E14" s="1">
        <v>41.54</v>
      </c>
      <c r="F14" s="2">
        <v>34.155000000000001</v>
      </c>
      <c r="G14" s="2">
        <v>34.155000000000001</v>
      </c>
      <c r="H14" s="2">
        <v>41.54</v>
      </c>
      <c r="I14" s="2">
        <v>48.925000000000004</v>
      </c>
      <c r="J14" s="1">
        <v>0.05</v>
      </c>
    </row>
    <row r="15" spans="1:10" x14ac:dyDescent="0.3">
      <c r="A15" s="9">
        <f t="shared" si="0"/>
        <v>0.44999999999999962</v>
      </c>
      <c r="B15" s="1">
        <v>34.155000000000001</v>
      </c>
      <c r="C15" s="1">
        <v>34.155000000000001</v>
      </c>
      <c r="D15" s="1">
        <v>34.155000000000001</v>
      </c>
      <c r="E15" s="1">
        <v>41.54</v>
      </c>
      <c r="F15" s="2">
        <v>34.155000000000001</v>
      </c>
      <c r="G15" s="2">
        <v>34.155000000000001</v>
      </c>
      <c r="H15" s="2">
        <v>41.54</v>
      </c>
      <c r="I15" s="2">
        <v>48.925000000000004</v>
      </c>
      <c r="J15" s="1">
        <v>0.05</v>
      </c>
    </row>
    <row r="16" spans="1:10" x14ac:dyDescent="0.3">
      <c r="A16" s="9">
        <f t="shared" si="0"/>
        <v>0.39999999999999963</v>
      </c>
      <c r="B16" s="1">
        <v>34.155000000000001</v>
      </c>
      <c r="C16" s="1">
        <v>34.155000000000001</v>
      </c>
      <c r="D16" s="1">
        <v>34.155000000000001</v>
      </c>
      <c r="E16" s="1">
        <v>41.54</v>
      </c>
      <c r="F16" s="2">
        <v>34.155000000000001</v>
      </c>
      <c r="G16" s="2">
        <v>34.155000000000001</v>
      </c>
      <c r="H16" s="2">
        <v>41.54</v>
      </c>
      <c r="I16" s="2">
        <v>48.925000000000004</v>
      </c>
      <c r="J16" s="1">
        <v>0.05</v>
      </c>
    </row>
    <row r="17" spans="1:10" x14ac:dyDescent="0.3">
      <c r="A17" s="9">
        <f t="shared" si="0"/>
        <v>0.34999999999999964</v>
      </c>
      <c r="B17" s="1">
        <v>34.155000000000001</v>
      </c>
      <c r="C17" s="1">
        <v>34.155000000000001</v>
      </c>
      <c r="D17" s="1">
        <v>34.155000000000001</v>
      </c>
      <c r="E17" s="1">
        <v>41.54</v>
      </c>
      <c r="F17" s="2">
        <v>34.155000000000001</v>
      </c>
      <c r="G17" s="2">
        <v>34.155000000000001</v>
      </c>
      <c r="H17" s="2">
        <v>41.54</v>
      </c>
      <c r="I17" s="2">
        <v>48.925000000000004</v>
      </c>
      <c r="J17" s="1">
        <v>0.05</v>
      </c>
    </row>
    <row r="18" spans="1:10" x14ac:dyDescent="0.3">
      <c r="A18" s="9">
        <f t="shared" si="0"/>
        <v>0.29999999999999966</v>
      </c>
      <c r="B18" s="1">
        <v>34.155000000000001</v>
      </c>
      <c r="C18" s="1">
        <v>34.155000000000001</v>
      </c>
      <c r="D18" s="1">
        <v>34.155000000000001</v>
      </c>
      <c r="E18" s="1">
        <v>41.54</v>
      </c>
      <c r="F18" s="2">
        <v>34.155000000000001</v>
      </c>
      <c r="G18" s="2">
        <v>34.155000000000001</v>
      </c>
      <c r="H18" s="2">
        <v>41.54</v>
      </c>
      <c r="I18" s="2">
        <v>48.925000000000004</v>
      </c>
      <c r="J18" s="1">
        <v>0.05</v>
      </c>
    </row>
    <row r="19" spans="1:10" x14ac:dyDescent="0.3">
      <c r="A19" s="9">
        <f t="shared" si="0"/>
        <v>0.24999999999999967</v>
      </c>
      <c r="B19" s="1">
        <v>34.155000000000001</v>
      </c>
      <c r="C19" s="1">
        <v>34.155000000000001</v>
      </c>
      <c r="D19" s="1">
        <v>34.155000000000001</v>
      </c>
      <c r="E19" s="1">
        <v>41.54</v>
      </c>
      <c r="F19" s="2">
        <v>34.155000000000001</v>
      </c>
      <c r="G19" s="2">
        <v>34.155000000000001</v>
      </c>
      <c r="H19" s="2">
        <v>41.54</v>
      </c>
      <c r="I19" s="2">
        <v>48.925000000000004</v>
      </c>
      <c r="J19" s="1">
        <v>0.05</v>
      </c>
    </row>
    <row r="20" spans="1:10" x14ac:dyDescent="0.3">
      <c r="A20" s="9">
        <f t="shared" si="0"/>
        <v>0.19999999999999968</v>
      </c>
      <c r="B20" s="1">
        <v>34.155000000000001</v>
      </c>
      <c r="C20" s="1">
        <v>34.155000000000001</v>
      </c>
      <c r="D20" s="1">
        <v>34.155000000000001</v>
      </c>
      <c r="E20" s="1">
        <v>41.54</v>
      </c>
      <c r="F20" s="2">
        <v>34.155000000000001</v>
      </c>
      <c r="G20" s="2">
        <v>34.155000000000001</v>
      </c>
      <c r="H20" s="2">
        <v>41.54</v>
      </c>
      <c r="I20" s="2">
        <v>48.925000000000004</v>
      </c>
      <c r="J20" s="1">
        <v>0.05</v>
      </c>
    </row>
    <row r="21" spans="1:10" x14ac:dyDescent="0.3">
      <c r="A21" s="9">
        <f t="shared" si="0"/>
        <v>0.14999999999999969</v>
      </c>
      <c r="B21" s="1">
        <v>34.155000000000001</v>
      </c>
      <c r="C21" s="1">
        <v>34.155000000000001</v>
      </c>
      <c r="D21" s="1">
        <v>34.155000000000001</v>
      </c>
      <c r="E21" s="1">
        <v>41.54</v>
      </c>
      <c r="F21" s="2">
        <v>34.155000000000001</v>
      </c>
      <c r="G21" s="2">
        <v>34.155000000000001</v>
      </c>
      <c r="H21" s="2">
        <v>41.54</v>
      </c>
      <c r="I21" s="2">
        <v>48.925000000000004</v>
      </c>
      <c r="J21" s="1">
        <v>0.05</v>
      </c>
    </row>
    <row r="22" spans="1:10" x14ac:dyDescent="0.3">
      <c r="A22" s="9">
        <f t="shared" si="0"/>
        <v>9.9999999999999686E-2</v>
      </c>
      <c r="B22" s="1">
        <v>34.155000000000001</v>
      </c>
      <c r="C22" s="1">
        <v>34.155000000000001</v>
      </c>
      <c r="D22" s="1">
        <v>34.155000000000001</v>
      </c>
      <c r="E22" s="1">
        <v>41.54</v>
      </c>
      <c r="F22" s="2">
        <v>34.155000000000001</v>
      </c>
      <c r="G22" s="2">
        <v>34.155000000000001</v>
      </c>
      <c r="H22" s="2">
        <v>41.54</v>
      </c>
      <c r="I22" s="2">
        <v>48.925000000000004</v>
      </c>
      <c r="J22" s="1">
        <v>0.05</v>
      </c>
    </row>
    <row r="23" spans="1:10" x14ac:dyDescent="0.3">
      <c r="A23" s="9">
        <f t="shared" si="0"/>
        <v>4.9999999999999684E-2</v>
      </c>
      <c r="B23" s="1">
        <v>34.155000000000001</v>
      </c>
      <c r="C23" s="1">
        <v>34.155000000000001</v>
      </c>
      <c r="D23" s="1">
        <v>34.155000000000001</v>
      </c>
      <c r="E23" s="1">
        <v>41.54</v>
      </c>
      <c r="F23" s="2">
        <v>34.155000000000001</v>
      </c>
      <c r="G23" s="2">
        <v>34.155000000000001</v>
      </c>
      <c r="H23" s="2">
        <v>41.54</v>
      </c>
      <c r="I23" s="2">
        <v>48.925000000000004</v>
      </c>
      <c r="J23" s="1">
        <v>0.05</v>
      </c>
    </row>
    <row r="24" spans="1:10" x14ac:dyDescent="0.3">
      <c r="A24" s="9">
        <f t="shared" si="0"/>
        <v>-3.1918911957973251E-16</v>
      </c>
      <c r="B24" s="1">
        <v>34.155000000000001</v>
      </c>
      <c r="C24" s="1">
        <v>34.155000000000001</v>
      </c>
      <c r="D24" s="1">
        <v>34.155000000000001</v>
      </c>
      <c r="E24" s="1">
        <v>41.54</v>
      </c>
      <c r="F24" s="2">
        <v>34.155000000000001</v>
      </c>
      <c r="G24" s="2">
        <v>34.155000000000001</v>
      </c>
      <c r="H24" s="2">
        <v>41.54</v>
      </c>
      <c r="I24" s="2">
        <v>48.925000000000004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55.269333333333307</v>
      </c>
      <c r="C26" s="1">
        <f>AVERAGE(C4:C24)</f>
        <v>55.269333333333307</v>
      </c>
      <c r="D26" s="1">
        <f t="shared" ref="D26:I26" si="1">AVERAGE(D4:D24)</f>
        <v>55.269333333333307</v>
      </c>
      <c r="E26" s="1">
        <f t="shared" si="1"/>
        <v>50.866571428571412</v>
      </c>
      <c r="F26" s="2">
        <f t="shared" si="1"/>
        <v>62.441928571428555</v>
      </c>
      <c r="G26" s="2">
        <f t="shared" si="1"/>
        <v>62.441928571428555</v>
      </c>
      <c r="H26" s="2">
        <f t="shared" si="1"/>
        <v>53.982666666666645</v>
      </c>
      <c r="I26" s="2">
        <f t="shared" si="1"/>
        <v>54.565952380952361</v>
      </c>
      <c r="J26" s="1"/>
    </row>
    <row r="27" spans="1:10" x14ac:dyDescent="0.3">
      <c r="A27" t="s">
        <v>18</v>
      </c>
      <c r="B27" s="1">
        <f>SUMPRODUCT(B4:B24,$J4:$J24)</f>
        <v>49.46514999999998</v>
      </c>
      <c r="C27" s="1">
        <f t="shared" ref="C27:H27" si="2">SUMPRODUCT(C4:C24,$J4:$J24)</f>
        <v>49.46514999999998</v>
      </c>
      <c r="D27" s="1">
        <f t="shared" si="2"/>
        <v>49.46514999999998</v>
      </c>
      <c r="E27" s="1">
        <f t="shared" si="2"/>
        <v>47.169699999999978</v>
      </c>
      <c r="F27" s="2">
        <f t="shared" si="2"/>
        <v>56.319349999999964</v>
      </c>
      <c r="G27" s="2">
        <f t="shared" si="2"/>
        <v>56.319349999999964</v>
      </c>
      <c r="H27" s="2">
        <f t="shared" si="2"/>
        <v>49.538899999999977</v>
      </c>
      <c r="I27" s="2">
        <f>SUMPRODUCT(I4:I24,$J4:$J24)</f>
        <v>52.253124999999997</v>
      </c>
      <c r="J27" s="1"/>
    </row>
    <row r="28" spans="1:10" x14ac:dyDescent="0.3">
      <c r="A28" t="s">
        <v>19</v>
      </c>
      <c r="B28" s="1">
        <f>B6-B22</f>
        <v>32.263000000000005</v>
      </c>
      <c r="C28" s="1">
        <f t="shared" ref="C28:I28" si="3">C6-C22</f>
        <v>32.263000000000005</v>
      </c>
      <c r="D28" s="1">
        <f t="shared" si="3"/>
        <v>32.263000000000005</v>
      </c>
      <c r="E28" s="1">
        <f t="shared" si="3"/>
        <v>0</v>
      </c>
      <c r="F28" s="2">
        <f>F6-F22</f>
        <v>94.996000000000009</v>
      </c>
      <c r="G28" s="2">
        <f t="shared" si="3"/>
        <v>94.996000000000009</v>
      </c>
      <c r="H28" s="2">
        <f t="shared" si="3"/>
        <v>17.597999999999999</v>
      </c>
      <c r="I28" s="2">
        <f t="shared" si="3"/>
        <v>0</v>
      </c>
      <c r="J28" s="1"/>
    </row>
    <row r="29" spans="1:10" x14ac:dyDescent="0.3">
      <c r="A29" t="s">
        <v>1</v>
      </c>
      <c r="B29" s="1">
        <f>B4-B24</f>
        <v>274.39599999999996</v>
      </c>
      <c r="C29" s="1">
        <f t="shared" ref="C29:I29" si="4">C4-C24</f>
        <v>274.39599999999996</v>
      </c>
      <c r="D29" s="1">
        <f t="shared" si="4"/>
        <v>274.39599999999996</v>
      </c>
      <c r="E29" s="1">
        <f t="shared" si="4"/>
        <v>166.52799999999999</v>
      </c>
      <c r="F29" s="2">
        <f t="shared" si="4"/>
        <v>301.47699999999998</v>
      </c>
      <c r="G29" s="2">
        <f t="shared" si="4"/>
        <v>301.47699999999998</v>
      </c>
      <c r="H29" s="2">
        <f t="shared" si="4"/>
        <v>202.636</v>
      </c>
      <c r="I29" s="2">
        <f t="shared" si="4"/>
        <v>103.79499999999999</v>
      </c>
      <c r="J29" s="1"/>
    </row>
    <row r="30" spans="1:10" x14ac:dyDescent="0.3">
      <c r="A30" t="s">
        <v>2</v>
      </c>
      <c r="B30" s="1">
        <f>_xlfn.STDEV.P(B4:B24)</f>
        <v>63.296312539352293</v>
      </c>
      <c r="C30" s="1">
        <f t="shared" ref="C30:I30" si="5">_xlfn.STDEV.P(C4:C24)</f>
        <v>63.296312539352293</v>
      </c>
      <c r="D30" s="1">
        <f t="shared" si="5"/>
        <v>63.296312539352293</v>
      </c>
      <c r="E30" s="1">
        <f t="shared" si="5"/>
        <v>35.700566927033044</v>
      </c>
      <c r="F30" s="2">
        <f t="shared" si="5"/>
        <v>72.817221689176066</v>
      </c>
      <c r="G30" s="2">
        <f t="shared" si="5"/>
        <v>72.817221689176066</v>
      </c>
      <c r="H30" s="2">
        <f t="shared" si="5"/>
        <v>43.537562826700423</v>
      </c>
      <c r="I30" s="2">
        <f t="shared" si="5"/>
        <v>22.168442855031163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34.155000000000001</v>
      </c>
      <c r="C32" s="1">
        <f t="shared" ref="C32:I32" si="6">_xlfn.PERCENTILE.INC(C4:C24,0.1)</f>
        <v>34.155000000000001</v>
      </c>
      <c r="D32" s="1">
        <f t="shared" si="6"/>
        <v>34.155000000000001</v>
      </c>
      <c r="E32" s="1">
        <f t="shared" si="6"/>
        <v>41.54</v>
      </c>
      <c r="F32" s="2">
        <f>_xlfn.PERCENTILE.INC(F4:F24,0.1)</f>
        <v>34.155000000000001</v>
      </c>
      <c r="G32" s="2">
        <f t="shared" si="6"/>
        <v>34.155000000000001</v>
      </c>
      <c r="H32" s="2">
        <f t="shared" si="6"/>
        <v>41.54</v>
      </c>
      <c r="I32" s="2">
        <f t="shared" si="6"/>
        <v>48.925000000000004</v>
      </c>
    </row>
    <row r="33" spans="1:9" x14ac:dyDescent="0.3">
      <c r="A33" t="s">
        <v>4</v>
      </c>
      <c r="B33" s="1">
        <f>_xlfn.PERCENTILE.INC(B4:B24,0.25)</f>
        <v>34.155000000000001</v>
      </c>
      <c r="C33" s="1">
        <f t="shared" ref="C33:I33" si="7">_xlfn.PERCENTILE.INC(C4:C24,0.25)</f>
        <v>34.155000000000001</v>
      </c>
      <c r="D33" s="1">
        <f t="shared" si="7"/>
        <v>34.155000000000001</v>
      </c>
      <c r="E33" s="1">
        <f t="shared" si="7"/>
        <v>41.54</v>
      </c>
      <c r="F33" s="2">
        <f t="shared" si="7"/>
        <v>34.155000000000001</v>
      </c>
      <c r="G33" s="2">
        <f t="shared" si="7"/>
        <v>34.155000000000001</v>
      </c>
      <c r="H33" s="2">
        <f t="shared" si="7"/>
        <v>41.54</v>
      </c>
      <c r="I33" s="2">
        <f t="shared" si="7"/>
        <v>48.925000000000004</v>
      </c>
    </row>
    <row r="34" spans="1:9" x14ac:dyDescent="0.3">
      <c r="A34" t="s">
        <v>5</v>
      </c>
      <c r="B34" s="1">
        <f>_xlfn.PERCENTILE.INC(B4:B24,0.5)</f>
        <v>34.155000000000001</v>
      </c>
      <c r="C34" s="1">
        <f t="shared" ref="C34:I34" si="8">_xlfn.PERCENTILE.INC(C4:C24,0.5)</f>
        <v>34.155000000000001</v>
      </c>
      <c r="D34" s="1">
        <f t="shared" si="8"/>
        <v>34.155000000000001</v>
      </c>
      <c r="E34" s="1">
        <f t="shared" si="8"/>
        <v>41.54</v>
      </c>
      <c r="F34" s="2">
        <f>_xlfn.PERCENTILE.INC(F4:F24,0.5)</f>
        <v>34.155000000000001</v>
      </c>
      <c r="G34" s="2">
        <f t="shared" si="8"/>
        <v>34.155000000000001</v>
      </c>
      <c r="H34" s="2">
        <f t="shared" si="8"/>
        <v>41.54</v>
      </c>
      <c r="I34" s="2">
        <f t="shared" si="8"/>
        <v>48.925000000000004</v>
      </c>
    </row>
    <row r="35" spans="1:9" x14ac:dyDescent="0.3">
      <c r="A35" t="s">
        <v>23</v>
      </c>
      <c r="B35" s="1">
        <f>_xlfn.PERCENTILE.INC(B4:B24,0.75)</f>
        <v>34.155000000000001</v>
      </c>
      <c r="C35" s="1">
        <f t="shared" ref="C35:I35" si="9">_xlfn.PERCENTILE.INC(C4:C24,0.75)</f>
        <v>34.155000000000001</v>
      </c>
      <c r="D35" s="1">
        <f t="shared" si="9"/>
        <v>34.155000000000001</v>
      </c>
      <c r="E35" s="1">
        <f t="shared" si="9"/>
        <v>41.54</v>
      </c>
      <c r="F35" s="2">
        <f t="shared" si="9"/>
        <v>35.621499999999997</v>
      </c>
      <c r="G35" s="2">
        <f t="shared" si="9"/>
        <v>35.621499999999997</v>
      </c>
      <c r="H35" s="2">
        <f t="shared" si="9"/>
        <v>41.54</v>
      </c>
      <c r="I35" s="2">
        <f t="shared" si="9"/>
        <v>48.925000000000004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1.4664999999999964</v>
      </c>
      <c r="G36" s="2">
        <f t="shared" si="10"/>
        <v>1.4664999999999964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30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317.45499999999998</v>
      </c>
      <c r="C4" s="1">
        <v>317.45499999999998</v>
      </c>
      <c r="D4" s="1">
        <v>317.45499999999998</v>
      </c>
      <c r="E4" s="1">
        <v>200.43700000000001</v>
      </c>
      <c r="F4" s="2">
        <v>661.69499999999994</v>
      </c>
      <c r="G4" s="2">
        <v>669.08</v>
      </c>
      <c r="H4" s="2">
        <v>691.23500000000001</v>
      </c>
      <c r="I4" s="2">
        <v>750.31500000000005</v>
      </c>
      <c r="J4" s="5">
        <v>2.5000000000000001E-2</v>
      </c>
    </row>
    <row r="5" spans="1:10" x14ac:dyDescent="0.3">
      <c r="A5" s="9">
        <f>A4-5%</f>
        <v>0.95</v>
      </c>
      <c r="B5" s="1">
        <v>233.50700000000001</v>
      </c>
      <c r="C5" s="1">
        <v>233.50700000000001</v>
      </c>
      <c r="D5" s="1">
        <v>233.50700000000001</v>
      </c>
      <c r="E5" s="1">
        <v>111.79620000000001</v>
      </c>
      <c r="F5" s="2">
        <v>527.74299999999994</v>
      </c>
      <c r="G5" s="2">
        <v>515.99199999999996</v>
      </c>
      <c r="H5" s="2">
        <v>480.73900000000003</v>
      </c>
      <c r="I5" s="2">
        <v>386.73099999999999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87.054000000000002</v>
      </c>
      <c r="C6" s="1">
        <v>87.054000000000002</v>
      </c>
      <c r="D6" s="1">
        <v>87.054000000000002</v>
      </c>
      <c r="E6" s="1">
        <v>63.694999999999993</v>
      </c>
      <c r="F6" s="2">
        <v>368.19619999999998</v>
      </c>
      <c r="G6" s="2">
        <v>333.65280000000001</v>
      </c>
      <c r="H6" s="2">
        <v>230.02260000000007</v>
      </c>
      <c r="I6" s="2">
        <v>154.07480000000004</v>
      </c>
      <c r="J6" s="1">
        <v>0.05</v>
      </c>
    </row>
    <row r="7" spans="1:10" x14ac:dyDescent="0.3">
      <c r="A7" s="9">
        <f t="shared" si="0"/>
        <v>0.84999999999999987</v>
      </c>
      <c r="B7" s="1">
        <v>57.724000000000004</v>
      </c>
      <c r="C7" s="1">
        <v>57.724000000000004</v>
      </c>
      <c r="D7" s="1">
        <v>57.724000000000004</v>
      </c>
      <c r="E7" s="1">
        <v>63.694999999999993</v>
      </c>
      <c r="F7" s="2">
        <v>250.66899999999998</v>
      </c>
      <c r="G7" s="2">
        <v>199.33600000000001</v>
      </c>
      <c r="H7" s="2">
        <v>130.19080000000002</v>
      </c>
      <c r="I7" s="2">
        <v>152.31500000000003</v>
      </c>
      <c r="J7" s="1">
        <v>0.05</v>
      </c>
    </row>
    <row r="8" spans="1:10" x14ac:dyDescent="0.3">
      <c r="A8" s="9">
        <f t="shared" si="0"/>
        <v>0.79999999999999982</v>
      </c>
      <c r="B8" s="1">
        <v>48.925000000000004</v>
      </c>
      <c r="C8" s="1">
        <v>48.925000000000004</v>
      </c>
      <c r="D8" s="1">
        <v>48.925000000000004</v>
      </c>
      <c r="E8" s="1">
        <v>63.694999999999993</v>
      </c>
      <c r="F8" s="2">
        <v>166.94899999999998</v>
      </c>
      <c r="G8" s="2">
        <v>114.4884</v>
      </c>
      <c r="H8" s="2">
        <v>97.927800000000019</v>
      </c>
      <c r="I8" s="2">
        <v>152.31500000000003</v>
      </c>
      <c r="J8" s="1">
        <v>0.05</v>
      </c>
    </row>
    <row r="9" spans="1:10" x14ac:dyDescent="0.3">
      <c r="A9" s="9">
        <f t="shared" si="0"/>
        <v>0.74999999999999978</v>
      </c>
      <c r="B9" s="1">
        <v>48.925000000000004</v>
      </c>
      <c r="C9" s="1">
        <v>48.925000000000004</v>
      </c>
      <c r="D9" s="1">
        <v>48.925000000000004</v>
      </c>
      <c r="E9" s="1">
        <v>63.694999999999993</v>
      </c>
      <c r="F9" s="2">
        <v>87.15900000000002</v>
      </c>
      <c r="G9" s="2">
        <v>76.945999999999998</v>
      </c>
      <c r="H9" s="2">
        <v>93.234999999999999</v>
      </c>
      <c r="I9" s="2">
        <v>152.31500000000003</v>
      </c>
      <c r="J9" s="1">
        <v>0.05</v>
      </c>
    </row>
    <row r="10" spans="1:10" x14ac:dyDescent="0.3">
      <c r="A10" s="9">
        <f t="shared" si="0"/>
        <v>0.69999999999999973</v>
      </c>
      <c r="B10" s="1">
        <v>48.925000000000004</v>
      </c>
      <c r="C10" s="1">
        <v>48.925000000000004</v>
      </c>
      <c r="D10" s="1">
        <v>48.925000000000004</v>
      </c>
      <c r="E10" s="1">
        <v>63.694999999999993</v>
      </c>
      <c r="F10" s="2">
        <v>87.15900000000002</v>
      </c>
      <c r="G10" s="2">
        <v>76.945999999999998</v>
      </c>
      <c r="H10" s="2">
        <v>93.234999999999999</v>
      </c>
      <c r="I10" s="2">
        <v>152.31500000000003</v>
      </c>
      <c r="J10" s="1">
        <v>0.05</v>
      </c>
    </row>
    <row r="11" spans="1:10" x14ac:dyDescent="0.3">
      <c r="A11" s="9">
        <f t="shared" si="0"/>
        <v>0.64999999999999969</v>
      </c>
      <c r="B11" s="1">
        <v>48.925000000000004</v>
      </c>
      <c r="C11" s="1">
        <v>48.925000000000004</v>
      </c>
      <c r="D11" s="1">
        <v>48.925000000000004</v>
      </c>
      <c r="E11" s="1">
        <v>63.694999999999993</v>
      </c>
      <c r="F11" s="2">
        <v>74.840400000000017</v>
      </c>
      <c r="G11" s="2">
        <v>71.08</v>
      </c>
      <c r="H11" s="2">
        <v>93.234999999999999</v>
      </c>
      <c r="I11" s="2">
        <v>152.31500000000003</v>
      </c>
      <c r="J11" s="1">
        <v>0.05</v>
      </c>
    </row>
    <row r="12" spans="1:10" x14ac:dyDescent="0.3">
      <c r="A12" s="9">
        <f t="shared" si="0"/>
        <v>0.59999999999999964</v>
      </c>
      <c r="B12" s="1">
        <v>48.925000000000004</v>
      </c>
      <c r="C12" s="1">
        <v>48.925000000000004</v>
      </c>
      <c r="D12" s="1">
        <v>48.925000000000004</v>
      </c>
      <c r="E12" s="1">
        <v>63.694999999999993</v>
      </c>
      <c r="F12" s="2">
        <v>66.628000000000014</v>
      </c>
      <c r="G12" s="2">
        <v>71.08</v>
      </c>
      <c r="H12" s="2">
        <v>93.234999999999999</v>
      </c>
      <c r="I12" s="2">
        <v>152.31500000000003</v>
      </c>
      <c r="J12" s="1">
        <v>0.05</v>
      </c>
    </row>
    <row r="13" spans="1:10" x14ac:dyDescent="0.3">
      <c r="A13" s="9">
        <f t="shared" si="0"/>
        <v>0.5499999999999996</v>
      </c>
      <c r="B13" s="1">
        <v>48.925000000000004</v>
      </c>
      <c r="C13" s="1">
        <v>48.925000000000004</v>
      </c>
      <c r="D13" s="1">
        <v>48.925000000000004</v>
      </c>
      <c r="E13" s="1">
        <v>63.694999999999993</v>
      </c>
      <c r="F13" s="2">
        <v>63.694999999999993</v>
      </c>
      <c r="G13" s="2">
        <v>71.08</v>
      </c>
      <c r="H13" s="2">
        <v>93.234999999999999</v>
      </c>
      <c r="I13" s="2">
        <v>152.31500000000003</v>
      </c>
      <c r="J13" s="1">
        <v>0.05</v>
      </c>
    </row>
    <row r="14" spans="1:10" x14ac:dyDescent="0.3">
      <c r="A14" s="9">
        <f t="shared" si="0"/>
        <v>0.49999999999999961</v>
      </c>
      <c r="B14" s="1">
        <v>48.925000000000004</v>
      </c>
      <c r="C14" s="1">
        <v>48.925000000000004</v>
      </c>
      <c r="D14" s="1">
        <v>48.925000000000004</v>
      </c>
      <c r="E14" s="1">
        <v>63.694999999999993</v>
      </c>
      <c r="F14" s="2">
        <v>63.694999999999993</v>
      </c>
      <c r="G14" s="2">
        <v>71.08</v>
      </c>
      <c r="H14" s="2">
        <v>93.234999999999999</v>
      </c>
      <c r="I14" s="2">
        <v>152.31500000000003</v>
      </c>
      <c r="J14" s="1">
        <v>0.05</v>
      </c>
    </row>
    <row r="15" spans="1:10" x14ac:dyDescent="0.3">
      <c r="A15" s="9">
        <f t="shared" si="0"/>
        <v>0.44999999999999962</v>
      </c>
      <c r="B15" s="1">
        <v>48.925000000000004</v>
      </c>
      <c r="C15" s="1">
        <v>48.925000000000004</v>
      </c>
      <c r="D15" s="1">
        <v>48.925000000000004</v>
      </c>
      <c r="E15" s="1">
        <v>63.694999999999993</v>
      </c>
      <c r="F15" s="2">
        <v>63.694999999999993</v>
      </c>
      <c r="G15" s="2">
        <v>71.08</v>
      </c>
      <c r="H15" s="2">
        <v>93.234999999999999</v>
      </c>
      <c r="I15" s="2">
        <v>152.31500000000003</v>
      </c>
      <c r="J15" s="1">
        <v>0.05</v>
      </c>
    </row>
    <row r="16" spans="1:10" x14ac:dyDescent="0.3">
      <c r="A16" s="9">
        <f t="shared" si="0"/>
        <v>0.39999999999999963</v>
      </c>
      <c r="B16" s="1">
        <v>48.925000000000004</v>
      </c>
      <c r="C16" s="1">
        <v>48.925000000000004</v>
      </c>
      <c r="D16" s="1">
        <v>48.925000000000004</v>
      </c>
      <c r="E16" s="1">
        <v>63.694999999999993</v>
      </c>
      <c r="F16" s="2">
        <v>63.694999999999993</v>
      </c>
      <c r="G16" s="2">
        <v>71.08</v>
      </c>
      <c r="H16" s="2">
        <v>93.234999999999999</v>
      </c>
      <c r="I16" s="2">
        <v>152.31500000000003</v>
      </c>
      <c r="J16" s="1">
        <v>0.05</v>
      </c>
    </row>
    <row r="17" spans="1:10" x14ac:dyDescent="0.3">
      <c r="A17" s="9">
        <f t="shared" si="0"/>
        <v>0.34999999999999964</v>
      </c>
      <c r="B17" s="1">
        <v>48.925000000000004</v>
      </c>
      <c r="C17" s="1">
        <v>48.925000000000004</v>
      </c>
      <c r="D17" s="1">
        <v>48.925000000000004</v>
      </c>
      <c r="E17" s="1">
        <v>63.694999999999993</v>
      </c>
      <c r="F17" s="2">
        <v>63.694999999999993</v>
      </c>
      <c r="G17" s="2">
        <v>71.08</v>
      </c>
      <c r="H17" s="2">
        <v>93.234999999999999</v>
      </c>
      <c r="I17" s="2">
        <v>152.31500000000003</v>
      </c>
      <c r="J17" s="1">
        <v>0.05</v>
      </c>
    </row>
    <row r="18" spans="1:10" x14ac:dyDescent="0.3">
      <c r="A18" s="9">
        <f t="shared" si="0"/>
        <v>0.29999999999999966</v>
      </c>
      <c r="B18" s="1">
        <v>48.925000000000004</v>
      </c>
      <c r="C18" s="1">
        <v>48.925000000000004</v>
      </c>
      <c r="D18" s="1">
        <v>48.925000000000004</v>
      </c>
      <c r="E18" s="1">
        <v>63.694999999999993</v>
      </c>
      <c r="F18" s="2">
        <v>63.694999999999993</v>
      </c>
      <c r="G18" s="2">
        <v>71.08</v>
      </c>
      <c r="H18" s="2">
        <v>93.234999999999999</v>
      </c>
      <c r="I18" s="2">
        <v>152.31500000000003</v>
      </c>
      <c r="J18" s="1">
        <v>0.05</v>
      </c>
    </row>
    <row r="19" spans="1:10" x14ac:dyDescent="0.3">
      <c r="A19" s="9">
        <f t="shared" si="0"/>
        <v>0.24999999999999967</v>
      </c>
      <c r="B19" s="1">
        <v>48.925000000000004</v>
      </c>
      <c r="C19" s="1">
        <v>48.925000000000004</v>
      </c>
      <c r="D19" s="1">
        <v>48.925000000000004</v>
      </c>
      <c r="E19" s="1">
        <v>63.694999999999993</v>
      </c>
      <c r="F19" s="2">
        <v>63.694999999999993</v>
      </c>
      <c r="G19" s="2">
        <v>71.08</v>
      </c>
      <c r="H19" s="2">
        <v>93.234999999999999</v>
      </c>
      <c r="I19" s="2">
        <v>152.31500000000003</v>
      </c>
      <c r="J19" s="1">
        <v>0.05</v>
      </c>
    </row>
    <row r="20" spans="1:10" x14ac:dyDescent="0.3">
      <c r="A20" s="9">
        <f t="shared" si="0"/>
        <v>0.19999999999999968</v>
      </c>
      <c r="B20" s="1">
        <v>48.925000000000004</v>
      </c>
      <c r="C20" s="1">
        <v>48.925000000000004</v>
      </c>
      <c r="D20" s="1">
        <v>48.925000000000004</v>
      </c>
      <c r="E20" s="1">
        <v>63.694999999999993</v>
      </c>
      <c r="F20" s="2">
        <v>63.694999999999993</v>
      </c>
      <c r="G20" s="2">
        <v>71.08</v>
      </c>
      <c r="H20" s="2">
        <v>93.234999999999999</v>
      </c>
      <c r="I20" s="2">
        <v>152.31500000000003</v>
      </c>
      <c r="J20" s="1">
        <v>0.05</v>
      </c>
    </row>
    <row r="21" spans="1:10" x14ac:dyDescent="0.3">
      <c r="A21" s="9">
        <f t="shared" si="0"/>
        <v>0.14999999999999969</v>
      </c>
      <c r="B21" s="1">
        <v>48.925000000000004</v>
      </c>
      <c r="C21" s="1">
        <v>48.925000000000004</v>
      </c>
      <c r="D21" s="1">
        <v>48.925000000000004</v>
      </c>
      <c r="E21" s="1">
        <v>63.694999999999993</v>
      </c>
      <c r="F21" s="2">
        <v>63.694999999999993</v>
      </c>
      <c r="G21" s="2">
        <v>71.08</v>
      </c>
      <c r="H21" s="2">
        <v>93.234999999999999</v>
      </c>
      <c r="I21" s="2">
        <v>152.31500000000003</v>
      </c>
      <c r="J21" s="1">
        <v>0.05</v>
      </c>
    </row>
    <row r="22" spans="1:10" x14ac:dyDescent="0.3">
      <c r="A22" s="9">
        <f t="shared" si="0"/>
        <v>9.9999999999999686E-2</v>
      </c>
      <c r="B22" s="1">
        <v>48.925000000000004</v>
      </c>
      <c r="C22" s="1">
        <v>48.925000000000004</v>
      </c>
      <c r="D22" s="1">
        <v>48.925000000000004</v>
      </c>
      <c r="E22" s="1">
        <v>63.694999999999993</v>
      </c>
      <c r="F22" s="2">
        <v>63.694999999999993</v>
      </c>
      <c r="G22" s="2">
        <v>71.08</v>
      </c>
      <c r="H22" s="2">
        <v>93.234999999999999</v>
      </c>
      <c r="I22" s="2">
        <v>152.31500000000003</v>
      </c>
      <c r="J22" s="1">
        <v>0.05</v>
      </c>
    </row>
    <row r="23" spans="1:10" x14ac:dyDescent="0.3">
      <c r="A23" s="9">
        <f t="shared" si="0"/>
        <v>4.9999999999999684E-2</v>
      </c>
      <c r="B23" s="1">
        <v>48.925000000000004</v>
      </c>
      <c r="C23" s="1">
        <v>48.925000000000004</v>
      </c>
      <c r="D23" s="1">
        <v>48.925000000000004</v>
      </c>
      <c r="E23" s="1">
        <v>63.694999999999993</v>
      </c>
      <c r="F23" s="2">
        <v>63.694999999999993</v>
      </c>
      <c r="G23" s="2">
        <v>71.08</v>
      </c>
      <c r="H23" s="2">
        <v>93.234999999999999</v>
      </c>
      <c r="I23" s="2">
        <v>152.31500000000003</v>
      </c>
      <c r="J23" s="1">
        <v>0.05</v>
      </c>
    </row>
    <row r="24" spans="1:10" x14ac:dyDescent="0.3">
      <c r="A24" s="9">
        <f t="shared" si="0"/>
        <v>-3.1918911957973251E-16</v>
      </c>
      <c r="B24" s="1">
        <v>48.925000000000004</v>
      </c>
      <c r="C24" s="1">
        <v>48.925000000000004</v>
      </c>
      <c r="D24" s="1">
        <v>48.925000000000004</v>
      </c>
      <c r="E24" s="1">
        <v>63.694999999999993</v>
      </c>
      <c r="F24" s="2">
        <v>63.694999999999993</v>
      </c>
      <c r="G24" s="2">
        <v>71.08</v>
      </c>
      <c r="H24" s="2">
        <v>93.234999999999999</v>
      </c>
      <c r="I24" s="2">
        <v>152.31500000000003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72.736428571428533</v>
      </c>
      <c r="C26" s="1">
        <f>AVERAGE(C4:C24)</f>
        <v>72.736428571428533</v>
      </c>
      <c r="D26" s="1">
        <f t="shared" ref="D26:I26" si="1">AVERAGE(D4:D24)</f>
        <v>72.736428571428533</v>
      </c>
      <c r="E26" s="1">
        <f t="shared" si="1"/>
        <v>72.497057142857102</v>
      </c>
      <c r="F26" s="2">
        <f t="shared" si="1"/>
        <v>145.49421904761917</v>
      </c>
      <c r="G26" s="2">
        <f t="shared" si="1"/>
        <v>141.97910476190472</v>
      </c>
      <c r="H26" s="2">
        <f t="shared" si="1"/>
        <v>148.66072380952386</v>
      </c>
      <c r="I26" s="2">
        <f t="shared" si="1"/>
        <v>192.0376571428572</v>
      </c>
      <c r="J26" s="1"/>
    </row>
    <row r="27" spans="1:10" x14ac:dyDescent="0.3">
      <c r="A27" t="s">
        <v>18</v>
      </c>
      <c r="B27" s="1">
        <f>SUMPRODUCT(B4:B24,$J4:$J24)</f>
        <v>67.21374999999999</v>
      </c>
      <c r="C27" s="1">
        <f t="shared" ref="C27:H27" si="2">SUMPRODUCT(C4:C24,$J4:$J24)</f>
        <v>67.21374999999999</v>
      </c>
      <c r="D27" s="1">
        <f t="shared" si="2"/>
        <v>67.21374999999999</v>
      </c>
      <c r="E27" s="1">
        <f t="shared" si="2"/>
        <v>69.51861000000001</v>
      </c>
      <c r="F27" s="2">
        <f t="shared" si="2"/>
        <v>134.63417999999996</v>
      </c>
      <c r="G27" s="2">
        <f t="shared" si="2"/>
        <v>130.57406000000003</v>
      </c>
      <c r="H27" s="2">
        <f t="shared" si="2"/>
        <v>136.48201</v>
      </c>
      <c r="I27" s="2">
        <f>SUMPRODUCT(I4:I24,$J4:$J24)</f>
        <v>179.07379</v>
      </c>
      <c r="J27" s="1"/>
    </row>
    <row r="28" spans="1:10" x14ac:dyDescent="0.3">
      <c r="A28" t="s">
        <v>19</v>
      </c>
      <c r="B28" s="1">
        <f>B6-B22</f>
        <v>38.128999999999998</v>
      </c>
      <c r="C28" s="1">
        <f t="shared" ref="C28:I28" si="3">C6-C22</f>
        <v>38.128999999999998</v>
      </c>
      <c r="D28" s="1">
        <f t="shared" si="3"/>
        <v>38.128999999999998</v>
      </c>
      <c r="E28" s="1">
        <f t="shared" si="3"/>
        <v>0</v>
      </c>
      <c r="F28" s="2">
        <f>F6-F22</f>
        <v>304.50119999999998</v>
      </c>
      <c r="G28" s="2">
        <f t="shared" si="3"/>
        <v>262.57280000000003</v>
      </c>
      <c r="H28" s="2">
        <f t="shared" si="3"/>
        <v>136.78760000000005</v>
      </c>
      <c r="I28" s="2">
        <f t="shared" si="3"/>
        <v>1.7598000000000127</v>
      </c>
      <c r="J28" s="1"/>
    </row>
    <row r="29" spans="1:10" x14ac:dyDescent="0.3">
      <c r="A29" t="s">
        <v>1</v>
      </c>
      <c r="B29" s="1">
        <f>B4-B24</f>
        <v>268.52999999999997</v>
      </c>
      <c r="C29" s="1">
        <f t="shared" ref="C29:I29" si="4">C4-C24</f>
        <v>268.52999999999997</v>
      </c>
      <c r="D29" s="1">
        <f t="shared" si="4"/>
        <v>268.52999999999997</v>
      </c>
      <c r="E29" s="1">
        <f t="shared" si="4"/>
        <v>136.74200000000002</v>
      </c>
      <c r="F29" s="2">
        <f t="shared" si="4"/>
        <v>598</v>
      </c>
      <c r="G29" s="2">
        <f t="shared" si="4"/>
        <v>598</v>
      </c>
      <c r="H29" s="2">
        <f t="shared" si="4"/>
        <v>598</v>
      </c>
      <c r="I29" s="2">
        <f t="shared" si="4"/>
        <v>598</v>
      </c>
      <c r="J29" s="1"/>
    </row>
    <row r="30" spans="1:10" x14ac:dyDescent="0.3">
      <c r="A30" t="s">
        <v>2</v>
      </c>
      <c r="B30" s="1">
        <f>_xlfn.STDEV.P(B4:B24)</f>
        <v>67.543090980479235</v>
      </c>
      <c r="C30" s="1">
        <f t="shared" ref="C30:I30" si="5">_xlfn.STDEV.P(C4:C24)</f>
        <v>67.543090980479235</v>
      </c>
      <c r="D30" s="1">
        <f t="shared" si="5"/>
        <v>67.543090980479235</v>
      </c>
      <c r="E30" s="1">
        <f t="shared" si="5"/>
        <v>30.382560471249338</v>
      </c>
      <c r="F30" s="2">
        <f t="shared" si="5"/>
        <v>165.04065535884124</v>
      </c>
      <c r="G30" s="2">
        <f t="shared" si="5"/>
        <v>159.96093712224609</v>
      </c>
      <c r="H30" s="2">
        <f t="shared" si="5"/>
        <v>148.54047436228689</v>
      </c>
      <c r="I30" s="2">
        <f t="shared" si="5"/>
        <v>134.41624736186569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48.925000000000004</v>
      </c>
      <c r="C32" s="1">
        <f t="shared" ref="C32:I32" si="6">_xlfn.PERCENTILE.INC(C4:C24,0.1)</f>
        <v>48.925000000000004</v>
      </c>
      <c r="D32" s="1">
        <f t="shared" si="6"/>
        <v>48.925000000000004</v>
      </c>
      <c r="E32" s="1">
        <f t="shared" si="6"/>
        <v>63.694999999999993</v>
      </c>
      <c r="F32" s="2">
        <f>_xlfn.PERCENTILE.INC(F4:F24,0.1)</f>
        <v>63.694999999999993</v>
      </c>
      <c r="G32" s="2">
        <f t="shared" si="6"/>
        <v>71.08</v>
      </c>
      <c r="H32" s="2">
        <f t="shared" si="6"/>
        <v>93.234999999999999</v>
      </c>
      <c r="I32" s="2">
        <f t="shared" si="6"/>
        <v>152.31500000000003</v>
      </c>
    </row>
    <row r="33" spans="1:9" x14ac:dyDescent="0.3">
      <c r="A33" t="s">
        <v>4</v>
      </c>
      <c r="B33" s="1">
        <f>_xlfn.PERCENTILE.INC(B4:B24,0.25)</f>
        <v>48.925000000000004</v>
      </c>
      <c r="C33" s="1">
        <f t="shared" ref="C33:I33" si="7">_xlfn.PERCENTILE.INC(C4:C24,0.25)</f>
        <v>48.925000000000004</v>
      </c>
      <c r="D33" s="1">
        <f t="shared" si="7"/>
        <v>48.925000000000004</v>
      </c>
      <c r="E33" s="1">
        <f t="shared" si="7"/>
        <v>63.694999999999993</v>
      </c>
      <c r="F33" s="2">
        <f t="shared" si="7"/>
        <v>63.694999999999993</v>
      </c>
      <c r="G33" s="2">
        <f t="shared" si="7"/>
        <v>71.08</v>
      </c>
      <c r="H33" s="2">
        <f t="shared" si="7"/>
        <v>93.234999999999999</v>
      </c>
      <c r="I33" s="2">
        <f t="shared" si="7"/>
        <v>152.31500000000003</v>
      </c>
    </row>
    <row r="34" spans="1:9" x14ac:dyDescent="0.3">
      <c r="A34" t="s">
        <v>5</v>
      </c>
      <c r="B34" s="1">
        <f>_xlfn.PERCENTILE.INC(B4:B24,0.5)</f>
        <v>48.925000000000004</v>
      </c>
      <c r="C34" s="1">
        <f t="shared" ref="C34:I34" si="8">_xlfn.PERCENTILE.INC(C4:C24,0.5)</f>
        <v>48.925000000000004</v>
      </c>
      <c r="D34" s="1">
        <f t="shared" si="8"/>
        <v>48.925000000000004</v>
      </c>
      <c r="E34" s="1">
        <f t="shared" si="8"/>
        <v>63.694999999999993</v>
      </c>
      <c r="F34" s="2">
        <f>_xlfn.PERCENTILE.INC(F4:F24,0.5)</f>
        <v>63.694999999999993</v>
      </c>
      <c r="G34" s="2">
        <f t="shared" si="8"/>
        <v>71.08</v>
      </c>
      <c r="H34" s="2">
        <f t="shared" si="8"/>
        <v>93.234999999999999</v>
      </c>
      <c r="I34" s="2">
        <f t="shared" si="8"/>
        <v>152.31500000000003</v>
      </c>
    </row>
    <row r="35" spans="1:9" x14ac:dyDescent="0.3">
      <c r="A35" t="s">
        <v>23</v>
      </c>
      <c r="B35" s="1">
        <f>_xlfn.PERCENTILE.INC(B4:B24,0.75)</f>
        <v>48.925000000000004</v>
      </c>
      <c r="C35" s="1">
        <f t="shared" ref="C35:I35" si="9">_xlfn.PERCENTILE.INC(C4:C24,0.75)</f>
        <v>48.925000000000004</v>
      </c>
      <c r="D35" s="1">
        <f t="shared" si="9"/>
        <v>48.925000000000004</v>
      </c>
      <c r="E35" s="1">
        <f t="shared" si="9"/>
        <v>63.694999999999993</v>
      </c>
      <c r="F35" s="2">
        <f t="shared" si="9"/>
        <v>87.15900000000002</v>
      </c>
      <c r="G35" s="2">
        <f t="shared" si="9"/>
        <v>76.945999999999998</v>
      </c>
      <c r="H35" s="2">
        <f t="shared" si="9"/>
        <v>93.234999999999999</v>
      </c>
      <c r="I35" s="2">
        <f t="shared" si="9"/>
        <v>152.31500000000003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23.464000000000027</v>
      </c>
      <c r="G36" s="2">
        <f t="shared" si="10"/>
        <v>5.8659999999999997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30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O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5" x14ac:dyDescent="0.3">
      <c r="A1" s="3" t="s">
        <v>22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5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5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5" x14ac:dyDescent="0.3">
      <c r="A4" s="9">
        <v>1</v>
      </c>
      <c r="B4" s="1">
        <v>496.02000000000004</v>
      </c>
      <c r="C4" s="1">
        <v>439.03000000000003</v>
      </c>
      <c r="D4" s="1">
        <v>410.53499999999997</v>
      </c>
      <c r="E4" s="1">
        <v>382.03999999999996</v>
      </c>
      <c r="F4" s="2">
        <v>555.1</v>
      </c>
      <c r="G4" s="2">
        <v>555.1</v>
      </c>
      <c r="H4" s="2">
        <v>541.375</v>
      </c>
      <c r="I4" s="2">
        <v>500.2</v>
      </c>
      <c r="J4" s="5">
        <v>2.5000000000000001E-2</v>
      </c>
      <c r="O4" s="1"/>
    </row>
    <row r="5" spans="1:15" x14ac:dyDescent="0.3">
      <c r="A5" s="9">
        <f>A4-5%</f>
        <v>0.95</v>
      </c>
      <c r="B5" s="1">
        <v>459.91199999999998</v>
      </c>
      <c r="C5" s="1">
        <v>384.86799999999999</v>
      </c>
      <c r="D5" s="1">
        <v>347.346</v>
      </c>
      <c r="E5" s="1">
        <v>309.82400000000001</v>
      </c>
      <c r="F5" s="2">
        <v>411.58</v>
      </c>
      <c r="G5" s="2">
        <v>411.58</v>
      </c>
      <c r="H5" s="2">
        <v>361.97499999999997</v>
      </c>
      <c r="I5" s="2">
        <v>213.16000000000003</v>
      </c>
      <c r="J5" s="1">
        <v>0.05</v>
      </c>
      <c r="O5" s="1"/>
    </row>
    <row r="6" spans="1:15" x14ac:dyDescent="0.3">
      <c r="A6" s="9">
        <f t="shared" ref="A6:A24" si="0">A5-5%</f>
        <v>0.89999999999999991</v>
      </c>
      <c r="B6" s="1">
        <v>280.28399999999999</v>
      </c>
      <c r="C6" s="1">
        <v>115.426</v>
      </c>
      <c r="D6" s="1">
        <v>87.15900000000002</v>
      </c>
      <c r="E6" s="1">
        <v>76.945999999999998</v>
      </c>
      <c r="F6" s="2">
        <v>397.22800000000007</v>
      </c>
      <c r="G6" s="2">
        <v>397.22800000000007</v>
      </c>
      <c r="H6" s="2">
        <v>344.03500000000003</v>
      </c>
      <c r="I6" s="2">
        <v>189.24</v>
      </c>
      <c r="J6" s="1">
        <v>0.05</v>
      </c>
      <c r="O6" s="1"/>
    </row>
    <row r="7" spans="1:15" x14ac:dyDescent="0.3">
      <c r="A7" s="9">
        <f t="shared" si="0"/>
        <v>0.84999999999999987</v>
      </c>
      <c r="B7" s="1">
        <v>233.34360000000001</v>
      </c>
      <c r="C7" s="1">
        <v>97.372</v>
      </c>
      <c r="D7" s="1">
        <v>87.15900000000002</v>
      </c>
      <c r="E7" s="1">
        <v>76.945999999999998</v>
      </c>
      <c r="F7" s="2">
        <v>268.06</v>
      </c>
      <c r="G7" s="2">
        <v>268.06</v>
      </c>
      <c r="H7" s="2">
        <v>182.57500000000005</v>
      </c>
      <c r="I7" s="2">
        <v>189.24</v>
      </c>
      <c r="J7" s="1">
        <v>0.05</v>
      </c>
      <c r="O7" s="1"/>
    </row>
    <row r="8" spans="1:15" x14ac:dyDescent="0.3">
      <c r="A8" s="9">
        <f t="shared" si="0"/>
        <v>0.79999999999999982</v>
      </c>
      <c r="B8" s="1">
        <v>160.22800000000001</v>
      </c>
      <c r="C8" s="1">
        <v>79.774000000000001</v>
      </c>
      <c r="D8" s="1">
        <v>66.628000000000014</v>
      </c>
      <c r="E8" s="1">
        <v>71.08</v>
      </c>
      <c r="F8" s="2">
        <v>134.64280000000002</v>
      </c>
      <c r="G8" s="2">
        <v>134.64280000000002</v>
      </c>
      <c r="H8" s="2">
        <v>128.64099999999999</v>
      </c>
      <c r="I8" s="2">
        <v>189.24</v>
      </c>
      <c r="J8" s="1">
        <v>0.05</v>
      </c>
      <c r="O8" s="1"/>
    </row>
    <row r="9" spans="1:15" x14ac:dyDescent="0.3">
      <c r="A9" s="9">
        <f t="shared" si="0"/>
        <v>0.74999999999999978</v>
      </c>
      <c r="B9" s="1">
        <v>124.34799999999998</v>
      </c>
      <c r="C9" s="1">
        <v>66.575500000000005</v>
      </c>
      <c r="D9" s="1">
        <v>63.694999999999993</v>
      </c>
      <c r="E9" s="1">
        <v>71.08</v>
      </c>
      <c r="F9" s="2">
        <v>106.486</v>
      </c>
      <c r="G9" s="2">
        <v>106.486</v>
      </c>
      <c r="H9" s="2">
        <v>122.77499999999999</v>
      </c>
      <c r="I9" s="2">
        <v>189.24</v>
      </c>
      <c r="J9" s="1">
        <v>0.05</v>
      </c>
      <c r="O9" s="1"/>
    </row>
    <row r="10" spans="1:15" x14ac:dyDescent="0.3">
      <c r="A10" s="9">
        <f t="shared" si="0"/>
        <v>0.69999999999999973</v>
      </c>
      <c r="B10" s="1">
        <v>79.082400000000007</v>
      </c>
      <c r="C10" s="1">
        <v>56.31</v>
      </c>
      <c r="D10" s="1">
        <v>63.694999999999993</v>
      </c>
      <c r="E10" s="1">
        <v>71.08</v>
      </c>
      <c r="F10" s="2">
        <v>106.486</v>
      </c>
      <c r="G10" s="2">
        <v>106.486</v>
      </c>
      <c r="H10" s="2">
        <v>122.77499999999999</v>
      </c>
      <c r="I10" s="2">
        <v>189.24</v>
      </c>
      <c r="J10" s="1">
        <v>0.05</v>
      </c>
      <c r="O10" s="1"/>
    </row>
    <row r="11" spans="1:15" x14ac:dyDescent="0.3">
      <c r="A11" s="9">
        <f t="shared" si="0"/>
        <v>0.64999999999999969</v>
      </c>
      <c r="B11" s="1">
        <v>50.925600000000017</v>
      </c>
      <c r="C11" s="1">
        <v>56.31</v>
      </c>
      <c r="D11" s="1">
        <v>63.694999999999993</v>
      </c>
      <c r="E11" s="1">
        <v>71.08</v>
      </c>
      <c r="F11" s="2">
        <v>106.486</v>
      </c>
      <c r="G11" s="2">
        <v>106.486</v>
      </c>
      <c r="H11" s="2">
        <v>122.77499999999999</v>
      </c>
      <c r="I11" s="2">
        <v>189.24</v>
      </c>
      <c r="J11" s="1">
        <v>0.05</v>
      </c>
      <c r="O11" s="1"/>
    </row>
    <row r="12" spans="1:15" x14ac:dyDescent="0.3">
      <c r="A12" s="9">
        <f t="shared" si="0"/>
        <v>0.59999999999999964</v>
      </c>
      <c r="B12" s="1">
        <v>47.405999999999999</v>
      </c>
      <c r="C12" s="1">
        <v>56.31</v>
      </c>
      <c r="D12" s="1">
        <v>63.694999999999993</v>
      </c>
      <c r="E12" s="1">
        <v>71.08</v>
      </c>
      <c r="F12" s="2">
        <v>106.486</v>
      </c>
      <c r="G12" s="2">
        <v>106.486</v>
      </c>
      <c r="H12" s="2">
        <v>122.77499999999999</v>
      </c>
      <c r="I12" s="2">
        <v>189.24</v>
      </c>
      <c r="J12" s="1">
        <v>0.05</v>
      </c>
      <c r="O12" s="1"/>
    </row>
    <row r="13" spans="1:15" x14ac:dyDescent="0.3">
      <c r="A13" s="9">
        <f t="shared" si="0"/>
        <v>0.5499999999999996</v>
      </c>
      <c r="B13" s="1">
        <v>41.54</v>
      </c>
      <c r="C13" s="1">
        <v>56.31</v>
      </c>
      <c r="D13" s="1">
        <v>63.694999999999993</v>
      </c>
      <c r="E13" s="1">
        <v>71.08</v>
      </c>
      <c r="F13" s="2">
        <v>106.486</v>
      </c>
      <c r="G13" s="2">
        <v>106.486</v>
      </c>
      <c r="H13" s="2">
        <v>122.77499999999999</v>
      </c>
      <c r="I13" s="2">
        <v>189.24</v>
      </c>
      <c r="J13" s="1">
        <v>0.05</v>
      </c>
      <c r="O13" s="1"/>
    </row>
    <row r="14" spans="1:15" x14ac:dyDescent="0.3">
      <c r="A14" s="9">
        <f t="shared" si="0"/>
        <v>0.49999999999999961</v>
      </c>
      <c r="B14" s="1">
        <v>41.54</v>
      </c>
      <c r="C14" s="1">
        <v>56.31</v>
      </c>
      <c r="D14" s="1">
        <v>63.694999999999993</v>
      </c>
      <c r="E14" s="1">
        <v>71.08</v>
      </c>
      <c r="F14" s="2">
        <v>100.62</v>
      </c>
      <c r="G14" s="2">
        <v>100.62</v>
      </c>
      <c r="H14" s="2">
        <v>122.77499999999999</v>
      </c>
      <c r="I14" s="2">
        <v>189.24</v>
      </c>
      <c r="J14" s="1">
        <v>0.05</v>
      </c>
      <c r="O14" s="1"/>
    </row>
    <row r="15" spans="1:15" x14ac:dyDescent="0.3">
      <c r="A15" s="9">
        <f t="shared" si="0"/>
        <v>0.44999999999999962</v>
      </c>
      <c r="B15" s="1">
        <v>41.54</v>
      </c>
      <c r="C15" s="1">
        <v>56.31</v>
      </c>
      <c r="D15" s="1">
        <v>63.694999999999993</v>
      </c>
      <c r="E15" s="1">
        <v>71.08</v>
      </c>
      <c r="F15" s="2">
        <v>100.62</v>
      </c>
      <c r="G15" s="2">
        <v>100.62</v>
      </c>
      <c r="H15" s="2">
        <v>122.77499999999999</v>
      </c>
      <c r="I15" s="2">
        <v>189.24</v>
      </c>
      <c r="J15" s="1">
        <v>0.05</v>
      </c>
      <c r="O15" s="1"/>
    </row>
    <row r="16" spans="1:15" x14ac:dyDescent="0.3">
      <c r="A16" s="9">
        <f t="shared" si="0"/>
        <v>0.39999999999999963</v>
      </c>
      <c r="B16" s="1">
        <v>41.54</v>
      </c>
      <c r="C16" s="1">
        <v>56.31</v>
      </c>
      <c r="D16" s="1">
        <v>63.694999999999993</v>
      </c>
      <c r="E16" s="1">
        <v>71.08</v>
      </c>
      <c r="F16" s="2">
        <v>100.62</v>
      </c>
      <c r="G16" s="2">
        <v>100.62</v>
      </c>
      <c r="H16" s="2">
        <v>122.77499999999999</v>
      </c>
      <c r="I16" s="2">
        <v>189.24</v>
      </c>
      <c r="J16" s="1">
        <v>0.05</v>
      </c>
      <c r="O16" s="1"/>
    </row>
    <row r="17" spans="1:15" x14ac:dyDescent="0.3">
      <c r="A17" s="9">
        <f t="shared" si="0"/>
        <v>0.34999999999999964</v>
      </c>
      <c r="B17" s="1">
        <v>41.54</v>
      </c>
      <c r="C17" s="1">
        <v>56.31</v>
      </c>
      <c r="D17" s="1">
        <v>63.694999999999993</v>
      </c>
      <c r="E17" s="1">
        <v>71.08</v>
      </c>
      <c r="F17" s="2">
        <v>100.62</v>
      </c>
      <c r="G17" s="2">
        <v>100.62</v>
      </c>
      <c r="H17" s="2">
        <v>122.77499999999999</v>
      </c>
      <c r="I17" s="2">
        <v>189.24</v>
      </c>
      <c r="J17" s="1">
        <v>0.05</v>
      </c>
      <c r="O17" s="1"/>
    </row>
    <row r="18" spans="1:15" x14ac:dyDescent="0.3">
      <c r="A18" s="9">
        <f t="shared" si="0"/>
        <v>0.29999999999999966</v>
      </c>
      <c r="B18" s="1">
        <v>41.54</v>
      </c>
      <c r="C18" s="1">
        <v>56.31</v>
      </c>
      <c r="D18" s="1">
        <v>63.694999999999993</v>
      </c>
      <c r="E18" s="1">
        <v>71.08</v>
      </c>
      <c r="F18" s="2">
        <v>100.62</v>
      </c>
      <c r="G18" s="2">
        <v>100.62</v>
      </c>
      <c r="H18" s="2">
        <v>122.77499999999999</v>
      </c>
      <c r="I18" s="2">
        <v>189.24</v>
      </c>
      <c r="J18" s="1">
        <v>0.05</v>
      </c>
      <c r="O18" s="1"/>
    </row>
    <row r="19" spans="1:15" x14ac:dyDescent="0.3">
      <c r="A19" s="9">
        <f t="shared" si="0"/>
        <v>0.24999999999999967</v>
      </c>
      <c r="B19" s="1">
        <v>41.54</v>
      </c>
      <c r="C19" s="1">
        <v>56.31</v>
      </c>
      <c r="D19" s="1">
        <v>63.694999999999993</v>
      </c>
      <c r="E19" s="1">
        <v>71.08</v>
      </c>
      <c r="F19" s="2">
        <v>100.62</v>
      </c>
      <c r="G19" s="2">
        <v>100.62</v>
      </c>
      <c r="H19" s="2">
        <v>122.77499999999999</v>
      </c>
      <c r="I19" s="2">
        <v>189.24</v>
      </c>
      <c r="J19" s="1">
        <v>0.05</v>
      </c>
      <c r="O19" s="1"/>
    </row>
    <row r="20" spans="1:15" x14ac:dyDescent="0.3">
      <c r="A20" s="9">
        <f t="shared" si="0"/>
        <v>0.19999999999999968</v>
      </c>
      <c r="B20" s="1">
        <v>41.54</v>
      </c>
      <c r="C20" s="1">
        <v>56.31</v>
      </c>
      <c r="D20" s="1">
        <v>63.694999999999993</v>
      </c>
      <c r="E20" s="1">
        <v>71.08</v>
      </c>
      <c r="F20" s="2">
        <v>100.62</v>
      </c>
      <c r="G20" s="2">
        <v>100.62</v>
      </c>
      <c r="H20" s="2">
        <v>122.77499999999999</v>
      </c>
      <c r="I20" s="2">
        <v>189.24</v>
      </c>
      <c r="J20" s="1">
        <v>0.05</v>
      </c>
      <c r="O20" s="1"/>
    </row>
    <row r="21" spans="1:15" x14ac:dyDescent="0.3">
      <c r="A21" s="9">
        <f t="shared" si="0"/>
        <v>0.14999999999999969</v>
      </c>
      <c r="B21" s="1">
        <v>41.54</v>
      </c>
      <c r="C21" s="1">
        <v>56.31</v>
      </c>
      <c r="D21" s="1">
        <v>63.694999999999993</v>
      </c>
      <c r="E21" s="1">
        <v>71.08</v>
      </c>
      <c r="F21" s="2">
        <v>100.62</v>
      </c>
      <c r="G21" s="2">
        <v>100.62</v>
      </c>
      <c r="H21" s="2">
        <v>122.77499999999999</v>
      </c>
      <c r="I21" s="2">
        <v>189.24</v>
      </c>
      <c r="J21" s="1">
        <v>0.05</v>
      </c>
      <c r="O21" s="1"/>
    </row>
    <row r="22" spans="1:15" x14ac:dyDescent="0.3">
      <c r="A22" s="9">
        <f t="shared" si="0"/>
        <v>9.9999999999999686E-2</v>
      </c>
      <c r="B22" s="1">
        <v>41.54</v>
      </c>
      <c r="C22" s="1">
        <v>56.31</v>
      </c>
      <c r="D22" s="1">
        <v>63.694999999999993</v>
      </c>
      <c r="E22" s="1">
        <v>71.08</v>
      </c>
      <c r="F22" s="2">
        <v>100.62</v>
      </c>
      <c r="G22" s="2">
        <v>100.62</v>
      </c>
      <c r="H22" s="2">
        <v>122.77499999999999</v>
      </c>
      <c r="I22" s="2">
        <v>189.24</v>
      </c>
      <c r="J22" s="1">
        <v>0.05</v>
      </c>
      <c r="O22" s="1"/>
    </row>
    <row r="23" spans="1:15" x14ac:dyDescent="0.3">
      <c r="A23" s="9">
        <f t="shared" si="0"/>
        <v>4.9999999999999684E-2</v>
      </c>
      <c r="B23" s="1">
        <v>41.54</v>
      </c>
      <c r="C23" s="1">
        <v>56.31</v>
      </c>
      <c r="D23" s="1">
        <v>63.694999999999993</v>
      </c>
      <c r="E23" s="1">
        <v>71.08</v>
      </c>
      <c r="F23" s="2">
        <v>100.62</v>
      </c>
      <c r="G23" s="2">
        <v>100.62</v>
      </c>
      <c r="H23" s="2">
        <v>122.77499999999999</v>
      </c>
      <c r="I23" s="2">
        <v>189.24</v>
      </c>
      <c r="J23" s="1">
        <v>0.05</v>
      </c>
      <c r="O23" s="1"/>
    </row>
    <row r="24" spans="1:15" x14ac:dyDescent="0.3">
      <c r="A24" s="9">
        <f t="shared" si="0"/>
        <v>-3.1918911957973251E-16</v>
      </c>
      <c r="B24" s="1">
        <v>41.54</v>
      </c>
      <c r="C24" s="1">
        <v>56.31</v>
      </c>
      <c r="D24" s="1">
        <v>63.694999999999993</v>
      </c>
      <c r="E24" s="1">
        <v>71.08</v>
      </c>
      <c r="F24" s="2">
        <v>100.62</v>
      </c>
      <c r="G24" s="2">
        <v>100.62</v>
      </c>
      <c r="H24" s="2">
        <v>122.77499999999999</v>
      </c>
      <c r="I24" s="2">
        <v>189.24</v>
      </c>
      <c r="J24" s="5">
        <v>2.5000000000000001E-2</v>
      </c>
      <c r="O24" s="1"/>
    </row>
    <row r="25" spans="1:15" x14ac:dyDescent="0.3">
      <c r="F25" s="6"/>
      <c r="G25" s="6"/>
      <c r="H25" s="6"/>
      <c r="I25" s="6"/>
    </row>
    <row r="26" spans="1:15" x14ac:dyDescent="0.3">
      <c r="A26" t="s">
        <v>11</v>
      </c>
      <c r="B26" s="1">
        <f>AVERAGE(B4:B24)</f>
        <v>115.71569523809521</v>
      </c>
      <c r="C26" s="1">
        <f>AVERAGE(C4:C24)</f>
        <v>96.556928571428543</v>
      </c>
      <c r="D26" s="1">
        <f t="shared" ref="D26:I26" si="1">AVERAGE(D4:D24)</f>
        <v>96.092714285714237</v>
      </c>
      <c r="E26" s="1">
        <f t="shared" si="1"/>
        <v>97.815047619047576</v>
      </c>
      <c r="F26" s="2">
        <f t="shared" si="1"/>
        <v>162.18384761904758</v>
      </c>
      <c r="G26" s="2">
        <f t="shared" si="1"/>
        <v>162.18384761904758</v>
      </c>
      <c r="H26" s="2">
        <f t="shared" si="1"/>
        <v>167.76195238095247</v>
      </c>
      <c r="I26" s="2">
        <f t="shared" si="1"/>
        <v>205.18666666666658</v>
      </c>
      <c r="J26" s="1"/>
    </row>
    <row r="27" spans="1:15" x14ac:dyDescent="0.3">
      <c r="A27" t="s">
        <v>18</v>
      </c>
      <c r="B27" s="1">
        <f>SUMPRODUCT(B4:B24,$J4:$J24)</f>
        <v>108.06247999999998</v>
      </c>
      <c r="C27" s="1">
        <f t="shared" ref="C27:H27" si="2">SUMPRODUCT(C4:C24,$J4:$J24)</f>
        <v>89.001274999999993</v>
      </c>
      <c r="D27" s="1">
        <f t="shared" si="2"/>
        <v>89.041599999999974</v>
      </c>
      <c r="E27" s="1">
        <f t="shared" si="2"/>
        <v>91.377800000000036</v>
      </c>
      <c r="F27" s="2">
        <f t="shared" si="2"/>
        <v>153.90004000000005</v>
      </c>
      <c r="G27" s="2">
        <f t="shared" si="2"/>
        <v>153.90004000000005</v>
      </c>
      <c r="H27" s="2">
        <f t="shared" si="2"/>
        <v>159.54629999999997</v>
      </c>
      <c r="I27" s="2">
        <f>SUMPRODUCT(I4:I24,$J4:$J24)</f>
        <v>198.20999999999995</v>
      </c>
      <c r="J27" s="1"/>
    </row>
    <row r="28" spans="1:15" x14ac:dyDescent="0.3">
      <c r="A28" t="s">
        <v>19</v>
      </c>
      <c r="B28" s="1">
        <f>B6-B22</f>
        <v>238.744</v>
      </c>
      <c r="C28" s="1">
        <f t="shared" ref="C28:I28" si="3">C6-C22</f>
        <v>59.116</v>
      </c>
      <c r="D28" s="1">
        <f t="shared" si="3"/>
        <v>23.464000000000027</v>
      </c>
      <c r="E28" s="1">
        <f t="shared" si="3"/>
        <v>5.8659999999999997</v>
      </c>
      <c r="F28" s="2">
        <f>F6-F22</f>
        <v>296.60800000000006</v>
      </c>
      <c r="G28" s="2">
        <f t="shared" si="3"/>
        <v>296.60800000000006</v>
      </c>
      <c r="H28" s="2">
        <f t="shared" si="3"/>
        <v>221.26000000000005</v>
      </c>
      <c r="I28" s="2">
        <f t="shared" si="3"/>
        <v>0</v>
      </c>
      <c r="J28" s="1"/>
    </row>
    <row r="29" spans="1:15" x14ac:dyDescent="0.3">
      <c r="A29" t="s">
        <v>1</v>
      </c>
      <c r="B29" s="1">
        <f>B4-B24</f>
        <v>454.48</v>
      </c>
      <c r="C29" s="1">
        <f t="shared" ref="C29:I29" si="4">C4-C24</f>
        <v>382.72</v>
      </c>
      <c r="D29" s="1">
        <f t="shared" si="4"/>
        <v>346.84</v>
      </c>
      <c r="E29" s="1">
        <f t="shared" si="4"/>
        <v>310.95999999999998</v>
      </c>
      <c r="F29" s="2">
        <f t="shared" si="4"/>
        <v>454.48</v>
      </c>
      <c r="G29" s="2">
        <f t="shared" si="4"/>
        <v>454.48</v>
      </c>
      <c r="H29" s="2">
        <f t="shared" si="4"/>
        <v>418.6</v>
      </c>
      <c r="I29" s="2">
        <f t="shared" si="4"/>
        <v>310.95999999999998</v>
      </c>
      <c r="J29" s="1"/>
    </row>
    <row r="30" spans="1:15" x14ac:dyDescent="0.3">
      <c r="A30" t="s">
        <v>2</v>
      </c>
      <c r="B30" s="1">
        <f>_xlfn.STDEV.P(B4:B24)</f>
        <v>134.92639046054313</v>
      </c>
      <c r="C30" s="1">
        <f t="shared" ref="C30:I30" si="5">_xlfn.STDEV.P(C4:C24)</f>
        <v>103.79594597142051</v>
      </c>
      <c r="D30" s="1">
        <f t="shared" si="5"/>
        <v>92.536671436706754</v>
      </c>
      <c r="E30" s="1">
        <f t="shared" si="5"/>
        <v>81.285394006008417</v>
      </c>
      <c r="F30" s="2">
        <f t="shared" si="5"/>
        <v>127.4284108929874</v>
      </c>
      <c r="G30" s="2">
        <f t="shared" si="5"/>
        <v>127.4284108929874</v>
      </c>
      <c r="H30" s="2">
        <f t="shared" si="5"/>
        <v>107.4617748164994</v>
      </c>
      <c r="I30" s="2">
        <f t="shared" si="5"/>
        <v>66.162882799327321</v>
      </c>
    </row>
    <row r="31" spans="1:15" x14ac:dyDescent="0.3">
      <c r="F31" s="6"/>
      <c r="G31" s="6"/>
      <c r="H31" s="6"/>
      <c r="I31" s="6"/>
    </row>
    <row r="32" spans="1:15" x14ac:dyDescent="0.3">
      <c r="A32" t="s">
        <v>3</v>
      </c>
      <c r="B32" s="1">
        <f>_xlfn.PERCENTILE.INC(B4:B24,0.1)</f>
        <v>41.54</v>
      </c>
      <c r="C32" s="1">
        <f t="shared" ref="C32:I32" si="6">_xlfn.PERCENTILE.INC(C4:C24,0.1)</f>
        <v>56.31</v>
      </c>
      <c r="D32" s="1">
        <f t="shared" si="6"/>
        <v>63.694999999999993</v>
      </c>
      <c r="E32" s="1">
        <f t="shared" si="6"/>
        <v>71.08</v>
      </c>
      <c r="F32" s="2">
        <f>_xlfn.PERCENTILE.INC(F4:F24,0.1)</f>
        <v>100.62</v>
      </c>
      <c r="G32" s="2">
        <f t="shared" si="6"/>
        <v>100.62</v>
      </c>
      <c r="H32" s="2">
        <f t="shared" si="6"/>
        <v>122.77499999999999</v>
      </c>
      <c r="I32" s="2">
        <f t="shared" si="6"/>
        <v>189.24</v>
      </c>
    </row>
    <row r="33" spans="1:9" x14ac:dyDescent="0.3">
      <c r="A33" t="s">
        <v>4</v>
      </c>
      <c r="B33" s="1">
        <f>_xlfn.PERCENTILE.INC(B4:B24,0.25)</f>
        <v>41.54</v>
      </c>
      <c r="C33" s="1">
        <f t="shared" ref="C33:I33" si="7">_xlfn.PERCENTILE.INC(C4:C24,0.25)</f>
        <v>56.31</v>
      </c>
      <c r="D33" s="1">
        <f t="shared" si="7"/>
        <v>63.694999999999993</v>
      </c>
      <c r="E33" s="1">
        <f t="shared" si="7"/>
        <v>71.08</v>
      </c>
      <c r="F33" s="2">
        <f t="shared" si="7"/>
        <v>100.62</v>
      </c>
      <c r="G33" s="2">
        <f t="shared" si="7"/>
        <v>100.62</v>
      </c>
      <c r="H33" s="2">
        <f t="shared" si="7"/>
        <v>122.77499999999999</v>
      </c>
      <c r="I33" s="2">
        <f t="shared" si="7"/>
        <v>189.24</v>
      </c>
    </row>
    <row r="34" spans="1:9" x14ac:dyDescent="0.3">
      <c r="A34" t="s">
        <v>5</v>
      </c>
      <c r="B34" s="1">
        <f>_xlfn.PERCENTILE.INC(B4:B24,0.5)</f>
        <v>41.54</v>
      </c>
      <c r="C34" s="1">
        <f t="shared" ref="C34:I34" si="8">_xlfn.PERCENTILE.INC(C4:C24,0.5)</f>
        <v>56.31</v>
      </c>
      <c r="D34" s="1">
        <f t="shared" si="8"/>
        <v>63.694999999999993</v>
      </c>
      <c r="E34" s="1">
        <f t="shared" si="8"/>
        <v>71.08</v>
      </c>
      <c r="F34" s="2">
        <f>_xlfn.PERCENTILE.INC(F4:F24,0.5)</f>
        <v>100.62</v>
      </c>
      <c r="G34" s="2">
        <f t="shared" si="8"/>
        <v>100.62</v>
      </c>
      <c r="H34" s="2">
        <f t="shared" si="8"/>
        <v>122.77499999999999</v>
      </c>
      <c r="I34" s="2">
        <f t="shared" si="8"/>
        <v>189.24</v>
      </c>
    </row>
    <row r="35" spans="1:9" x14ac:dyDescent="0.3">
      <c r="A35" t="s">
        <v>23</v>
      </c>
      <c r="B35" s="1">
        <f>_xlfn.PERCENTILE.INC(B4:B24,0.75)</f>
        <v>124.34799999999998</v>
      </c>
      <c r="C35" s="1">
        <f t="shared" ref="C35:I35" si="9">_xlfn.PERCENTILE.INC(C4:C24,0.75)</f>
        <v>66.575500000000005</v>
      </c>
      <c r="D35" s="1">
        <f t="shared" si="9"/>
        <v>63.694999999999993</v>
      </c>
      <c r="E35" s="1">
        <f t="shared" si="9"/>
        <v>71.08</v>
      </c>
      <c r="F35" s="2">
        <f t="shared" si="9"/>
        <v>106.486</v>
      </c>
      <c r="G35" s="2">
        <f t="shared" si="9"/>
        <v>106.486</v>
      </c>
      <c r="H35" s="2">
        <f t="shared" si="9"/>
        <v>122.77499999999999</v>
      </c>
      <c r="I35" s="2">
        <f t="shared" si="9"/>
        <v>189.24</v>
      </c>
    </row>
    <row r="36" spans="1:9" x14ac:dyDescent="0.3">
      <c r="A36" t="s">
        <v>6</v>
      </c>
      <c r="B36" s="1">
        <f>B35-B33</f>
        <v>82.807999999999993</v>
      </c>
      <c r="C36" s="1">
        <f t="shared" ref="C36:I36" si="10">C35-C33</f>
        <v>10.265500000000003</v>
      </c>
      <c r="D36" s="1">
        <f t="shared" si="10"/>
        <v>0</v>
      </c>
      <c r="E36" s="1">
        <f t="shared" si="10"/>
        <v>0</v>
      </c>
      <c r="F36" s="2">
        <f t="shared" si="10"/>
        <v>5.8659999999999997</v>
      </c>
      <c r="G36" s="2">
        <f t="shared" si="10"/>
        <v>5.8659999999999997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30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2026-07-15T09:58:32Z</dcterms:modified>
</cp:coreProperties>
</file>