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8EF5FB14-3327-4F71-8F3C-E3F148EC36B1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7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6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<sst xmlns="http://schemas.openxmlformats.org/spreadsheetml/2006/main" count="180" uniqueCount="31">
  <si>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</si>
  <si>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</si>
  <si>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</si>
  <si>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</si>
  <si>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</si>
  <si>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</si>
  <si>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</si>
  <si>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Winterweizen, wendned, klein</t>
  </si>
  <si>
    <t>5009, Winterweizen, wendned, klein</t>
  </si>
  <si>
    <t>1639, Winterweizen, wendned, groß</t>
  </si>
  <si>
    <t>5009, Winterweizen, wendned, groß</t>
  </si>
  <si>
    <t>Mittelwert</t>
  </si>
  <si>
    <t>596, Winterweizen, wendned, klein</t>
  </si>
  <si>
    <t>596, Winterweizen, wendned, groß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</si>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</sst>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2" fontId="0" fillId="3" borderId="0" xfId="0" applyNumberFormat="1" applyFill="1"/>
    <xf numFmtId="0" fontId="0" fillId="3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3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2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11">
        <v>1</v>
      </c>
      <c r="B4" s="1">
        <v>24.131555555555558</v>
      </c>
      <c r="C4" s="1">
        <v>24.131555555555558</v>
      </c>
      <c r="D4" s="1">
        <v>22.626444444444445</v>
      </c>
      <c r="E4" s="1">
        <v>22.626444444444445</v>
      </c>
      <c r="F4" s="2">
        <v>22.626444444444445</v>
      </c>
      <c r="G4" s="2">
        <v>22.626444444444445</v>
      </c>
      <c r="H4" s="2">
        <v>22.626444444444445</v>
      </c>
      <c r="I4" s="2">
        <v>22.626444444444445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1">
        <f>A4-5%</f>
        <v>0.95</v>
      </c>
      <c r="B5" s="1">
        <v>11.93577777777778</v>
      </c>
      <c r="C5" s="1">
        <v>11.93577777777778</v>
      </c>
      <c r="D5" s="1">
        <v>10.633037037037036</v>
      </c>
      <c r="E5" s="1">
        <v>10.633037037037036</v>
      </c>
      <c r="F5" s="2">
        <v>11.194074074074074</v>
      </c>
      <c r="G5" s="2">
        <v>11.194074074074074</v>
      </c>
      <c r="H5" s="2">
        <v>11.194074074074074</v>
      </c>
      <c r="I5" s="2">
        <v>11.194074074074074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1">
        <f t="shared" ref="A6:A24" si="0">A5-5%</f>
        <v>0.89999999999999991</v>
      </c>
      <c r="B6" s="1">
        <v>10.012222222222224</v>
      </c>
      <c r="C6" s="1">
        <v>10.012222222222224</v>
      </c>
      <c r="D6" s="1">
        <v>8.9899999999999984</v>
      </c>
      <c r="E6" s="1">
        <v>8.9899999999999984</v>
      </c>
      <c r="F6" s="2">
        <v>9.510962962962962</v>
      </c>
      <c r="G6" s="2">
        <v>9.510962962962962</v>
      </c>
      <c r="H6" s="2">
        <v>9.510962962962962</v>
      </c>
      <c r="I6" s="2">
        <v>9.510962962962962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1">
        <f t="shared" si="0"/>
        <v>0.84999999999999987</v>
      </c>
      <c r="B7" s="1">
        <v>9.5313333333333343</v>
      </c>
      <c r="C7" s="1">
        <v>9.5313333333333343</v>
      </c>
      <c r="D7" s="1">
        <v>8.9899999999999984</v>
      </c>
      <c r="E7" s="1">
        <v>8.9899999999999984</v>
      </c>
      <c r="F7" s="2">
        <v>8.9899999999999984</v>
      </c>
      <c r="G7" s="2">
        <v>8.9899999999999984</v>
      </c>
      <c r="H7" s="2">
        <v>8.9899999999999984</v>
      </c>
      <c r="I7" s="2">
        <v>8.9899999999999984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1">
        <f t="shared" si="0"/>
        <v>0.79999999999999982</v>
      </c>
      <c r="B8" s="1">
        <v>9.0504444444444463</v>
      </c>
      <c r="C8" s="1">
        <v>9.0504444444444463</v>
      </c>
      <c r="D8" s="1">
        <v>8.9899999999999984</v>
      </c>
      <c r="E8" s="1">
        <v>8.9899999999999984</v>
      </c>
      <c r="F8" s="2">
        <v>8.9899999999999984</v>
      </c>
      <c r="G8" s="2">
        <v>8.9899999999999984</v>
      </c>
      <c r="H8" s="2">
        <v>8.9899999999999984</v>
      </c>
      <c r="I8" s="2">
        <v>8.9899999999999984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1">
        <f t="shared" si="0"/>
        <v>0.74999999999999978</v>
      </c>
      <c r="B9" s="1">
        <v>8.5695555555555565</v>
      </c>
      <c r="C9" s="1">
        <v>8.5695555555555565</v>
      </c>
      <c r="D9" s="1">
        <v>8.9899999999999984</v>
      </c>
      <c r="E9" s="1">
        <v>8.9899999999999984</v>
      </c>
      <c r="F9" s="2">
        <v>8.9899999999999984</v>
      </c>
      <c r="G9" s="2">
        <v>8.9899999999999984</v>
      </c>
      <c r="H9" s="2">
        <v>8.9899999999999984</v>
      </c>
      <c r="I9" s="2">
        <v>8.9899999999999984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1">
        <f t="shared" si="0"/>
        <v>0.69999999999999973</v>
      </c>
      <c r="B10" s="1">
        <v>8.2088888888888896</v>
      </c>
      <c r="C10" s="1">
        <v>8.2088888888888896</v>
      </c>
      <c r="D10" s="1">
        <v>8.9899999999999984</v>
      </c>
      <c r="E10" s="1">
        <v>8.9899999999999984</v>
      </c>
      <c r="F10" s="2">
        <v>8.9899999999999984</v>
      </c>
      <c r="G10" s="2">
        <v>8.9899999999999984</v>
      </c>
      <c r="H10" s="2">
        <v>8.9899999999999984</v>
      </c>
      <c r="I10" s="2">
        <v>8.9899999999999984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1">
        <f t="shared" si="0"/>
        <v>0.64999999999999969</v>
      </c>
      <c r="B11" s="1">
        <v>8.2088888888888896</v>
      </c>
      <c r="C11" s="1">
        <v>8.2088888888888896</v>
      </c>
      <c r="D11" s="1">
        <v>8.9899999999999984</v>
      </c>
      <c r="E11" s="1">
        <v>8.9899999999999984</v>
      </c>
      <c r="F11" s="2">
        <v>8.9899999999999984</v>
      </c>
      <c r="G11" s="2">
        <v>8.9899999999999984</v>
      </c>
      <c r="H11" s="2">
        <v>8.9899999999999984</v>
      </c>
      <c r="I11" s="2">
        <v>8.9899999999999984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1">
        <f t="shared" si="0"/>
        <v>0.59999999999999964</v>
      </c>
      <c r="B12" s="1">
        <v>8.2088888888888896</v>
      </c>
      <c r="C12" s="1">
        <v>8.2088888888888896</v>
      </c>
      <c r="D12" s="1">
        <v>8.9899999999999984</v>
      </c>
      <c r="E12" s="1">
        <v>8.9899999999999984</v>
      </c>
      <c r="F12" s="2">
        <v>8.9899999999999984</v>
      </c>
      <c r="G12" s="2">
        <v>8.9899999999999984</v>
      </c>
      <c r="H12" s="2">
        <v>8.9899999999999984</v>
      </c>
      <c r="I12" s="2">
        <v>8.9899999999999984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1">
        <f t="shared" si="0"/>
        <v>0.5499999999999996</v>
      </c>
      <c r="B13" s="1">
        <v>8.2088888888888896</v>
      </c>
      <c r="C13" s="1">
        <v>8.2088888888888896</v>
      </c>
      <c r="D13" s="1">
        <v>8.9899999999999984</v>
      </c>
      <c r="E13" s="1">
        <v>8.9899999999999984</v>
      </c>
      <c r="F13" s="2">
        <v>8.9899999999999984</v>
      </c>
      <c r="G13" s="2">
        <v>8.9899999999999984</v>
      </c>
      <c r="H13" s="2">
        <v>8.9899999999999984</v>
      </c>
      <c r="I13" s="2">
        <v>8.9899999999999984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1">
        <f t="shared" si="0"/>
        <v>0.49999999999999961</v>
      </c>
      <c r="B14" s="1">
        <v>8.2088888888888896</v>
      </c>
      <c r="C14" s="1">
        <v>8.2088888888888896</v>
      </c>
      <c r="D14" s="1">
        <v>8.9899999999999984</v>
      </c>
      <c r="E14" s="1">
        <v>8.9899999999999984</v>
      </c>
      <c r="F14" s="2">
        <v>8.9899999999999984</v>
      </c>
      <c r="G14" s="2">
        <v>8.9899999999999984</v>
      </c>
      <c r="H14" s="2">
        <v>8.9899999999999984</v>
      </c>
      <c r="I14" s="2">
        <v>8.9899999999999984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1">
        <f t="shared" si="0"/>
        <v>0.44999999999999962</v>
      </c>
      <c r="B15" s="1">
        <v>8.2088888888888896</v>
      </c>
      <c r="C15" s="1">
        <v>8.2088888888888896</v>
      </c>
      <c r="D15" s="1">
        <v>8.9899999999999984</v>
      </c>
      <c r="E15" s="1">
        <v>8.9899999999999984</v>
      </c>
      <c r="F15" s="2">
        <v>8.9899999999999984</v>
      </c>
      <c r="G15" s="2">
        <v>8.9899999999999984</v>
      </c>
      <c r="H15" s="2">
        <v>8.9899999999999984</v>
      </c>
      <c r="I15" s="2">
        <v>8.9899999999999984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1">
        <f t="shared" si="0"/>
        <v>0.39999999999999963</v>
      </c>
      <c r="B16" s="1">
        <v>8.2088888888888896</v>
      </c>
      <c r="C16" s="1">
        <v>8.2088888888888896</v>
      </c>
      <c r="D16" s="1">
        <v>8.9899999999999984</v>
      </c>
      <c r="E16" s="1">
        <v>8.9899999999999984</v>
      </c>
      <c r="F16" s="2">
        <v>8.9899999999999984</v>
      </c>
      <c r="G16" s="2">
        <v>8.9899999999999984</v>
      </c>
      <c r="H16" s="2">
        <v>8.9899999999999984</v>
      </c>
      <c r="I16" s="2">
        <v>8.9899999999999984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1">
        <f t="shared" si="0"/>
        <v>0.34999999999999964</v>
      </c>
      <c r="B17" s="1">
        <v>8.2088888888888896</v>
      </c>
      <c r="C17" s="1">
        <v>8.2088888888888896</v>
      </c>
      <c r="D17" s="1">
        <v>8.9899999999999984</v>
      </c>
      <c r="E17" s="1">
        <v>8.9899999999999984</v>
      </c>
      <c r="F17" s="2">
        <v>8.9899999999999984</v>
      </c>
      <c r="G17" s="2">
        <v>8.9899999999999984</v>
      </c>
      <c r="H17" s="2">
        <v>8.9899999999999984</v>
      </c>
      <c r="I17" s="2">
        <v>8.9899999999999984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1">
        <f t="shared" si="0"/>
        <v>0.29999999999999966</v>
      </c>
      <c r="B18" s="1">
        <v>8.2088888888888896</v>
      </c>
      <c r="C18" s="1">
        <v>8.2088888888888896</v>
      </c>
      <c r="D18" s="1">
        <v>8.9899999999999984</v>
      </c>
      <c r="E18" s="1">
        <v>8.9899999999999984</v>
      </c>
      <c r="F18" s="2">
        <v>8.9899999999999984</v>
      </c>
      <c r="G18" s="2">
        <v>8.9899999999999984</v>
      </c>
      <c r="H18" s="2">
        <v>8.9899999999999984</v>
      </c>
      <c r="I18" s="2">
        <v>8.9899999999999984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1">
        <f t="shared" si="0"/>
        <v>0.24999999999999967</v>
      </c>
      <c r="B19" s="1">
        <v>8.2088888888888896</v>
      </c>
      <c r="C19" s="1">
        <v>8.2088888888888896</v>
      </c>
      <c r="D19" s="1">
        <v>8.9899999999999984</v>
      </c>
      <c r="E19" s="1">
        <v>8.9899999999999984</v>
      </c>
      <c r="F19" s="2">
        <v>8.9899999999999984</v>
      </c>
      <c r="G19" s="2">
        <v>8.9899999999999984</v>
      </c>
      <c r="H19" s="2">
        <v>8.9899999999999984</v>
      </c>
      <c r="I19" s="2">
        <v>8.9899999999999984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1">
        <f t="shared" si="0"/>
        <v>0.19999999999999968</v>
      </c>
      <c r="B20" s="1">
        <v>8.2088888888888896</v>
      </c>
      <c r="C20" s="1">
        <v>8.2088888888888896</v>
      </c>
      <c r="D20" s="1">
        <v>8.9899999999999984</v>
      </c>
      <c r="E20" s="1">
        <v>8.9899999999999984</v>
      </c>
      <c r="F20" s="2">
        <v>8.9899999999999984</v>
      </c>
      <c r="G20" s="2">
        <v>8.9899999999999984</v>
      </c>
      <c r="H20" s="2">
        <v>8.9899999999999984</v>
      </c>
      <c r="I20" s="2">
        <v>8.9899999999999984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1">
        <f t="shared" si="0"/>
        <v>0.14999999999999969</v>
      </c>
      <c r="B21" s="1">
        <v>8.2088888888888896</v>
      </c>
      <c r="C21" s="1">
        <v>8.2088888888888896</v>
      </c>
      <c r="D21" s="1">
        <v>8.9899999999999984</v>
      </c>
      <c r="E21" s="1">
        <v>8.9899999999999984</v>
      </c>
      <c r="F21" s="2">
        <v>8.9899999999999984</v>
      </c>
      <c r="G21" s="2">
        <v>8.9899999999999984</v>
      </c>
      <c r="H21" s="2">
        <v>8.9899999999999984</v>
      </c>
      <c r="I21" s="2">
        <v>8.9899999999999984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1">
        <f t="shared" si="0"/>
        <v>9.9999999999999686E-2</v>
      </c>
      <c r="B22" s="1">
        <v>8.2088888888888896</v>
      </c>
      <c r="C22" s="1">
        <v>8.2088888888888896</v>
      </c>
      <c r="D22" s="1">
        <v>8.9899999999999984</v>
      </c>
      <c r="E22" s="1">
        <v>8.9899999999999984</v>
      </c>
      <c r="F22" s="2">
        <v>8.9899999999999984</v>
      </c>
      <c r="G22" s="2">
        <v>8.9899999999999984</v>
      </c>
      <c r="H22" s="2">
        <v>8.9899999999999984</v>
      </c>
      <c r="I22" s="2">
        <v>8.9899999999999984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1">
        <f t="shared" si="0"/>
        <v>4.9999999999999684E-2</v>
      </c>
      <c r="B23" s="1">
        <v>8.2088888888888896</v>
      </c>
      <c r="C23" s="1">
        <v>8.2088888888888896</v>
      </c>
      <c r="D23" s="1">
        <v>8.9899999999999984</v>
      </c>
      <c r="E23" s="1">
        <v>8.9899999999999984</v>
      </c>
      <c r="F23" s="2">
        <v>8.9899999999999984</v>
      </c>
      <c r="G23" s="2">
        <v>8.9899999999999984</v>
      </c>
      <c r="H23" s="2">
        <v>8.9899999999999984</v>
      </c>
      <c r="I23" s="2">
        <v>8.9899999999999984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1">
        <f t="shared" si="0"/>
        <v>-3.1918911957973251E-16</v>
      </c>
      <c r="B24" s="1">
        <v>8.2088888888888896</v>
      </c>
      <c r="C24" s="1">
        <v>8.2088888888888896</v>
      </c>
      <c r="D24" s="1">
        <v>8.9899999999999984</v>
      </c>
      <c r="E24" s="1">
        <v>8.9899999999999984</v>
      </c>
      <c r="F24" s="2">
        <v>8.9899999999999984</v>
      </c>
      <c r="G24" s="2">
        <v>8.9899999999999984</v>
      </c>
      <c r="H24" s="2">
        <v>8.9899999999999984</v>
      </c>
      <c r="I24" s="2">
        <v>8.9899999999999984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9.3506772486772469</v>
      </c>
      <c r="C26" s="1">
        <f>AVERAGE(C4:C24)</f>
        <v>9.3506772486772469</v>
      </c>
      <c r="D26" s="1">
        <f t="shared" ref="D26:I26" si="1">AVERAGE(D4:D24)</f>
        <v>9.7175943562610243</v>
      </c>
      <c r="E26" s="1">
        <f t="shared" si="1"/>
        <v>9.7175943562610243</v>
      </c>
      <c r="F26" s="2">
        <f t="shared" si="1"/>
        <v>9.7691181657848336</v>
      </c>
      <c r="G26" s="2">
        <f t="shared" si="1"/>
        <v>9.7691181657848336</v>
      </c>
      <c r="H26" s="2">
        <f t="shared" si="1"/>
        <v>9.7691181657848336</v>
      </c>
      <c r="I26" s="2">
        <f t="shared" si="1"/>
        <v>9.7691181657848336</v>
      </c>
      <c r="J26" s="1"/>
    </row>
    <row r="27" spans="1:20" x14ac:dyDescent="0.3">
      <c r="A27" t="s">
        <v>20</v>
      </c>
      <c r="B27" s="1">
        <f>SUMPRODUCT(B4:B24,$J4:$J24)</f>
        <v>9.009700000000004</v>
      </c>
      <c r="C27" s="1">
        <f t="shared" ref="C27:H27" si="2">SUMPRODUCT(C4:C24,$J4:$J24)</f>
        <v>9.009700000000004</v>
      </c>
      <c r="D27" s="1">
        <f t="shared" si="2"/>
        <v>9.413062962962961</v>
      </c>
      <c r="E27" s="1">
        <f t="shared" si="2"/>
        <v>9.413062962962961</v>
      </c>
      <c r="F27" s="2">
        <f t="shared" si="2"/>
        <v>9.467162962962961</v>
      </c>
      <c r="G27" s="2">
        <f t="shared" si="2"/>
        <v>9.467162962962961</v>
      </c>
      <c r="H27" s="2">
        <f t="shared" si="2"/>
        <v>9.467162962962961</v>
      </c>
      <c r="I27" s="2">
        <f>SUMPRODUCT(I4:I24,$J4:$J24)</f>
        <v>9.467162962962961</v>
      </c>
      <c r="J27" s="1"/>
    </row>
    <row r="28" spans="1:20" x14ac:dyDescent="0.3">
      <c r="A28" t="s">
        <v>21</v>
      </c>
      <c r="B28" s="1">
        <f>B6-B22</f>
        <v>1.8033333333333346</v>
      </c>
      <c r="C28" s="1">
        <f t="shared" ref="C28:I28" si="3">C6-C22</f>
        <v>1.8033333333333346</v>
      </c>
      <c r="D28" s="1">
        <f t="shared" si="3"/>
        <v>0</v>
      </c>
      <c r="E28" s="1">
        <f t="shared" si="3"/>
        <v>0</v>
      </c>
      <c r="F28" s="2">
        <f>F6-F22</f>
        <v>0.52096296296296352</v>
      </c>
      <c r="G28" s="2">
        <f t="shared" si="3"/>
        <v>0.52096296296296352</v>
      </c>
      <c r="H28" s="2">
        <f t="shared" si="3"/>
        <v>0.52096296296296352</v>
      </c>
      <c r="I28" s="2">
        <f t="shared" si="3"/>
        <v>0.52096296296296352</v>
      </c>
      <c r="J28" s="1"/>
    </row>
    <row r="29" spans="1:20" x14ac:dyDescent="0.3">
      <c r="A29" t="s">
        <v>1</v>
      </c>
      <c r="B29" s="1">
        <f>B4-B24</f>
        <v>15.922666666666668</v>
      </c>
      <c r="C29" s="1">
        <f t="shared" ref="C29:I29" si="4">C4-C24</f>
        <v>15.922666666666668</v>
      </c>
      <c r="D29" s="1">
        <f t="shared" si="4"/>
        <v>13.636444444444447</v>
      </c>
      <c r="E29" s="1">
        <f t="shared" si="4"/>
        <v>13.636444444444447</v>
      </c>
      <c r="F29" s="2">
        <f t="shared" si="4"/>
        <v>13.636444444444447</v>
      </c>
      <c r="G29" s="2">
        <f t="shared" si="4"/>
        <v>13.636444444444447</v>
      </c>
      <c r="H29" s="2">
        <f t="shared" si="4"/>
        <v>13.636444444444447</v>
      </c>
      <c r="I29" s="2">
        <f t="shared" si="4"/>
        <v>13.636444444444447</v>
      </c>
      <c r="J29" s="1"/>
    </row>
    <row r="30" spans="1:20" x14ac:dyDescent="0.3">
      <c r="A30" t="s">
        <v>2</v>
      </c>
      <c r="B30" s="1">
        <f>_xlfn.STDEV.P(B4:B24)</f>
        <v>3.4217990767575404</v>
      </c>
      <c r="C30" s="1">
        <f t="shared" ref="C30:I30" si="5">_xlfn.STDEV.P(C4:C24)</f>
        <v>3.4217990767575404</v>
      </c>
      <c r="D30" s="1">
        <f t="shared" si="5"/>
        <v>2.9075838709515711</v>
      </c>
      <c r="E30" s="1">
        <f t="shared" si="5"/>
        <v>2.9075838709515711</v>
      </c>
      <c r="F30" s="2">
        <f t="shared" si="5"/>
        <v>2.9141235272852661</v>
      </c>
      <c r="G30" s="2">
        <f t="shared" si="5"/>
        <v>2.9141235272852661</v>
      </c>
      <c r="H30" s="2">
        <f t="shared" si="5"/>
        <v>2.9141235272852661</v>
      </c>
      <c r="I30" s="2">
        <f t="shared" si="5"/>
        <v>2.9141235272852661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8.2088888888888896</v>
      </c>
      <c r="C32" s="1">
        <f t="shared" ref="C32:I32" si="6">_xlfn.PERCENTILE.INC(C4:C24,0.1)</f>
        <v>8.2088888888888896</v>
      </c>
      <c r="D32" s="1">
        <f t="shared" si="6"/>
        <v>8.9899999999999984</v>
      </c>
      <c r="E32" s="1">
        <f t="shared" si="6"/>
        <v>8.9899999999999984</v>
      </c>
      <c r="F32" s="2">
        <f>_xlfn.PERCENTILE.INC(F4:F24,0.1)</f>
        <v>8.9899999999999984</v>
      </c>
      <c r="G32" s="2">
        <f t="shared" si="6"/>
        <v>8.9899999999999984</v>
      </c>
      <c r="H32" s="2">
        <f t="shared" si="6"/>
        <v>8.9899999999999984</v>
      </c>
      <c r="I32" s="2">
        <f t="shared" si="6"/>
        <v>8.9899999999999984</v>
      </c>
    </row>
    <row r="33" spans="1:9" x14ac:dyDescent="0.3">
      <c r="A33" t="s">
        <v>4</v>
      </c>
      <c r="B33" s="1">
        <f>_xlfn.PERCENTILE.INC(B4:B24,0.25)</f>
        <v>8.2088888888888896</v>
      </c>
      <c r="C33" s="1">
        <f t="shared" ref="C33:I33" si="7">_xlfn.PERCENTILE.INC(C4:C24,0.25)</f>
        <v>8.2088888888888896</v>
      </c>
      <c r="D33" s="1">
        <f t="shared" si="7"/>
        <v>8.9899999999999984</v>
      </c>
      <c r="E33" s="1">
        <f t="shared" si="7"/>
        <v>8.9899999999999984</v>
      </c>
      <c r="F33" s="2">
        <f t="shared" si="7"/>
        <v>8.9899999999999984</v>
      </c>
      <c r="G33" s="2">
        <f t="shared" si="7"/>
        <v>8.9899999999999984</v>
      </c>
      <c r="H33" s="2">
        <f t="shared" si="7"/>
        <v>8.9899999999999984</v>
      </c>
      <c r="I33" s="2">
        <f t="shared" si="7"/>
        <v>8.9899999999999984</v>
      </c>
    </row>
    <row r="34" spans="1:9" x14ac:dyDescent="0.3">
      <c r="A34" t="s">
        <v>5</v>
      </c>
      <c r="B34" s="1">
        <f>_xlfn.PERCENTILE.INC(B4:B24,0.5)</f>
        <v>8.2088888888888896</v>
      </c>
      <c r="C34" s="1">
        <f t="shared" ref="C34:I34" si="8">_xlfn.PERCENTILE.INC(C4:C24,0.5)</f>
        <v>8.2088888888888896</v>
      </c>
      <c r="D34" s="1">
        <f t="shared" si="8"/>
        <v>8.9899999999999984</v>
      </c>
      <c r="E34" s="1">
        <f t="shared" si="8"/>
        <v>8.9899999999999984</v>
      </c>
      <c r="F34" s="2">
        <f>_xlfn.PERCENTILE.INC(F4:F24,0.5)</f>
        <v>8.9899999999999984</v>
      </c>
      <c r="G34" s="2">
        <f t="shared" si="8"/>
        <v>8.9899999999999984</v>
      </c>
      <c r="H34" s="2">
        <f t="shared" si="8"/>
        <v>8.9899999999999984</v>
      </c>
      <c r="I34" s="2">
        <f t="shared" si="8"/>
        <v>8.9899999999999984</v>
      </c>
    </row>
    <row r="35" spans="1:9" x14ac:dyDescent="0.3">
      <c r="A35" t="s">
        <v>23</v>
      </c>
      <c r="B35" s="1">
        <f>_xlfn.PERCENTILE.INC(B4:B24,0.75)</f>
        <v>8.5695555555555565</v>
      </c>
      <c r="C35" s="1">
        <f t="shared" ref="C35:I35" si="9">_xlfn.PERCENTILE.INC(C4:C24,0.75)</f>
        <v>8.5695555555555565</v>
      </c>
      <c r="D35" s="1">
        <f t="shared" si="9"/>
        <v>8.9899999999999984</v>
      </c>
      <c r="E35" s="1">
        <f t="shared" si="9"/>
        <v>8.9899999999999984</v>
      </c>
      <c r="F35" s="2">
        <f t="shared" si="9"/>
        <v>8.9899999999999984</v>
      </c>
      <c r="G35" s="2">
        <f t="shared" si="9"/>
        <v>8.9899999999999984</v>
      </c>
      <c r="H35" s="2">
        <f t="shared" si="9"/>
        <v>8.9899999999999984</v>
      </c>
      <c r="I35" s="2">
        <f t="shared" si="9"/>
        <v>8.9899999999999984</v>
      </c>
    </row>
    <row r="36" spans="1:9" x14ac:dyDescent="0.3">
      <c r="A36" t="s">
        <v>6</v>
      </c>
      <c r="B36" s="1">
        <f>B35-B33</f>
        <v>0.36066666666666691</v>
      </c>
      <c r="C36" s="1">
        <f t="shared" ref="C36:I36" si="10">C35-C33</f>
        <v>0.36066666666666691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1.777343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2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11">
        <v>1</v>
      </c>
      <c r="B4" s="1">
        <v>22.266666666666669</v>
      </c>
      <c r="C4" s="1">
        <v>22.266666666666669</v>
      </c>
      <c r="D4" s="1">
        <v>22.266666666666669</v>
      </c>
      <c r="E4" s="1">
        <v>16.58351322751323</v>
      </c>
      <c r="F4" s="2">
        <v>595.61057142857135</v>
      </c>
      <c r="G4" s="2">
        <v>595.61057142857135</v>
      </c>
      <c r="H4" s="2">
        <v>598.39199999999994</v>
      </c>
      <c r="I4" s="2">
        <v>605.80914285714277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1">
        <f>A4-5%</f>
        <v>0.95</v>
      </c>
      <c r="B5" s="1">
        <v>12.652770370370369</v>
      </c>
      <c r="C5" s="1">
        <v>12.652770370370369</v>
      </c>
      <c r="D5" s="1">
        <v>12.652770370370369</v>
      </c>
      <c r="E5" s="1">
        <v>11.78459470899471</v>
      </c>
      <c r="F5" s="2">
        <v>299.99471365079359</v>
      </c>
      <c r="G5" s="2">
        <v>299.99471365079359</v>
      </c>
      <c r="H5" s="2">
        <v>222.15363555555561</v>
      </c>
      <c r="I5" s="2">
        <v>36.76100952380952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1">
        <f t="shared" ref="A6:A24" si="0">A5-5%</f>
        <v>0.89999999999999991</v>
      </c>
      <c r="B6" s="1">
        <v>11.081866666666667</v>
      </c>
      <c r="C6" s="1">
        <v>11.081866666666667</v>
      </c>
      <c r="D6" s="1">
        <v>11.081866666666667</v>
      </c>
      <c r="E6" s="1">
        <v>9.9892761904761915</v>
      </c>
      <c r="F6" s="2">
        <v>48.647549206349211</v>
      </c>
      <c r="G6" s="2">
        <v>48.647549206349211</v>
      </c>
      <c r="H6" s="2">
        <v>28.474177777777783</v>
      </c>
      <c r="I6" s="2">
        <v>22.911779894179894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1">
        <f t="shared" si="0"/>
        <v>0.84999999999999987</v>
      </c>
      <c r="B7" s="1">
        <v>10.184207407407408</v>
      </c>
      <c r="C7" s="1">
        <v>10.184207407407408</v>
      </c>
      <c r="D7" s="1">
        <v>10.184207407407408</v>
      </c>
      <c r="E7" s="1">
        <v>9.9171428571428564</v>
      </c>
      <c r="F7" s="2">
        <v>23.078956613756617</v>
      </c>
      <c r="G7" s="2">
        <v>23.078956613756617</v>
      </c>
      <c r="H7" s="2">
        <v>20.607762962962966</v>
      </c>
      <c r="I7" s="2">
        <v>22.897142857142857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1">
        <f t="shared" si="0"/>
        <v>0.79999999999999982</v>
      </c>
      <c r="B8" s="1">
        <v>9.2865481481481496</v>
      </c>
      <c r="C8" s="1">
        <v>9.2865481481481496</v>
      </c>
      <c r="D8" s="1">
        <v>9.2865481481481496</v>
      </c>
      <c r="E8" s="1">
        <v>9.9171428571428564</v>
      </c>
      <c r="F8" s="2">
        <v>17.405238095238097</v>
      </c>
      <c r="G8" s="2">
        <v>17.405238095238097</v>
      </c>
      <c r="H8" s="2">
        <v>15.552133333333334</v>
      </c>
      <c r="I8" s="2">
        <v>22.897142857142857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1">
        <f t="shared" si="0"/>
        <v>0.74999999999999978</v>
      </c>
      <c r="B9" s="1">
        <v>8.9899999999999984</v>
      </c>
      <c r="C9" s="1">
        <v>8.9899999999999984</v>
      </c>
      <c r="D9" s="1">
        <v>8.9899999999999984</v>
      </c>
      <c r="E9" s="1">
        <v>9.9171428571428564</v>
      </c>
      <c r="F9" s="2">
        <v>14.822497354497354</v>
      </c>
      <c r="G9" s="2">
        <v>14.822497354497354</v>
      </c>
      <c r="H9" s="2">
        <v>15.479999999999999</v>
      </c>
      <c r="I9" s="2">
        <v>22.897142857142857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1">
        <f t="shared" si="0"/>
        <v>0.69999999999999973</v>
      </c>
      <c r="B10" s="1">
        <v>8.9899999999999984</v>
      </c>
      <c r="C10" s="1">
        <v>8.9899999999999984</v>
      </c>
      <c r="D10" s="1">
        <v>8.9899999999999984</v>
      </c>
      <c r="E10" s="1">
        <v>9.9171428571428564</v>
      </c>
      <c r="F10" s="2">
        <v>13.411889947089946</v>
      </c>
      <c r="G10" s="2">
        <v>13.411889947089946</v>
      </c>
      <c r="H10" s="2">
        <v>15.479999999999999</v>
      </c>
      <c r="I10" s="2">
        <v>22.897142857142857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1">
        <f t="shared" si="0"/>
        <v>0.64999999999999969</v>
      </c>
      <c r="B11" s="1">
        <v>8.9899999999999984</v>
      </c>
      <c r="C11" s="1">
        <v>8.9899999999999984</v>
      </c>
      <c r="D11" s="1">
        <v>8.9899999999999984</v>
      </c>
      <c r="E11" s="1">
        <v>9.9171428571428564</v>
      </c>
      <c r="F11" s="2">
        <v>13.059238095238095</v>
      </c>
      <c r="G11" s="2">
        <v>13.059238095238095</v>
      </c>
      <c r="H11" s="2">
        <v>15.479999999999999</v>
      </c>
      <c r="I11" s="2">
        <v>22.897142857142857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1">
        <f t="shared" si="0"/>
        <v>0.59999999999999964</v>
      </c>
      <c r="B12" s="1">
        <v>8.9899999999999984</v>
      </c>
      <c r="C12" s="1">
        <v>8.9899999999999984</v>
      </c>
      <c r="D12" s="1">
        <v>8.9899999999999984</v>
      </c>
      <c r="E12" s="1">
        <v>9.9171428571428564</v>
      </c>
      <c r="F12" s="2">
        <v>12.698571428571428</v>
      </c>
      <c r="G12" s="2">
        <v>12.698571428571428</v>
      </c>
      <c r="H12" s="2">
        <v>15.479999999999999</v>
      </c>
      <c r="I12" s="2">
        <v>22.897142857142857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1">
        <f t="shared" si="0"/>
        <v>0.5499999999999996</v>
      </c>
      <c r="B13" s="1">
        <v>8.9899999999999984</v>
      </c>
      <c r="C13" s="1">
        <v>8.9899999999999984</v>
      </c>
      <c r="D13" s="1">
        <v>8.9899999999999984</v>
      </c>
      <c r="E13" s="1">
        <v>9.9171428571428564</v>
      </c>
      <c r="F13" s="2">
        <v>12.698571428571428</v>
      </c>
      <c r="G13" s="2">
        <v>12.698571428571428</v>
      </c>
      <c r="H13" s="2">
        <v>15.479999999999999</v>
      </c>
      <c r="I13" s="2">
        <v>22.897142857142857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1">
        <f t="shared" si="0"/>
        <v>0.49999999999999961</v>
      </c>
      <c r="B14" s="1">
        <v>8.9899999999999984</v>
      </c>
      <c r="C14" s="1">
        <v>8.9899999999999984</v>
      </c>
      <c r="D14" s="1">
        <v>8.9899999999999984</v>
      </c>
      <c r="E14" s="1">
        <v>9.9171428571428564</v>
      </c>
      <c r="F14" s="2">
        <v>12.698571428571428</v>
      </c>
      <c r="G14" s="2">
        <v>12.698571428571428</v>
      </c>
      <c r="H14" s="2">
        <v>15.479999999999999</v>
      </c>
      <c r="I14" s="2">
        <v>22.897142857142857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1">
        <f t="shared" si="0"/>
        <v>0.44999999999999962</v>
      </c>
      <c r="B15" s="1">
        <v>8.9899999999999984</v>
      </c>
      <c r="C15" s="1">
        <v>8.9899999999999984</v>
      </c>
      <c r="D15" s="1">
        <v>8.9899999999999984</v>
      </c>
      <c r="E15" s="1">
        <v>9.9171428571428564</v>
      </c>
      <c r="F15" s="2">
        <v>12.698571428571428</v>
      </c>
      <c r="G15" s="2">
        <v>12.698571428571428</v>
      </c>
      <c r="H15" s="2">
        <v>15.479999999999999</v>
      </c>
      <c r="I15" s="2">
        <v>22.897142857142857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1">
        <f t="shared" si="0"/>
        <v>0.39999999999999963</v>
      </c>
      <c r="B16" s="1">
        <v>8.9899999999999984</v>
      </c>
      <c r="C16" s="1">
        <v>8.9899999999999984</v>
      </c>
      <c r="D16" s="1">
        <v>8.9899999999999984</v>
      </c>
      <c r="E16" s="1">
        <v>9.9171428571428564</v>
      </c>
      <c r="F16" s="2">
        <v>12.698571428571428</v>
      </c>
      <c r="G16" s="2">
        <v>12.698571428571428</v>
      </c>
      <c r="H16" s="2">
        <v>15.479999999999999</v>
      </c>
      <c r="I16" s="2">
        <v>22.897142857142857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1">
        <f t="shared" si="0"/>
        <v>0.34999999999999964</v>
      </c>
      <c r="B17" s="1">
        <v>8.9899999999999984</v>
      </c>
      <c r="C17" s="1">
        <v>8.9899999999999984</v>
      </c>
      <c r="D17" s="1">
        <v>8.9899999999999984</v>
      </c>
      <c r="E17" s="1">
        <v>9.9171428571428564</v>
      </c>
      <c r="F17" s="2">
        <v>12.698571428571428</v>
      </c>
      <c r="G17" s="2">
        <v>12.698571428571428</v>
      </c>
      <c r="H17" s="2">
        <v>15.479999999999999</v>
      </c>
      <c r="I17" s="2">
        <v>22.897142857142857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1">
        <f t="shared" si="0"/>
        <v>0.29999999999999966</v>
      </c>
      <c r="B18" s="1">
        <v>8.9899999999999984</v>
      </c>
      <c r="C18" s="1">
        <v>8.9899999999999984</v>
      </c>
      <c r="D18" s="1">
        <v>8.9899999999999984</v>
      </c>
      <c r="E18" s="1">
        <v>9.9171428571428564</v>
      </c>
      <c r="F18" s="2">
        <v>12.698571428571428</v>
      </c>
      <c r="G18" s="2">
        <v>12.698571428571428</v>
      </c>
      <c r="H18" s="2">
        <v>15.479999999999999</v>
      </c>
      <c r="I18" s="2">
        <v>22.897142857142857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1">
        <f t="shared" si="0"/>
        <v>0.24999999999999967</v>
      </c>
      <c r="B19" s="1">
        <v>8.9899999999999984</v>
      </c>
      <c r="C19" s="1">
        <v>8.9899999999999984</v>
      </c>
      <c r="D19" s="1">
        <v>8.9899999999999984</v>
      </c>
      <c r="E19" s="1">
        <v>9.9171428571428564</v>
      </c>
      <c r="F19" s="2">
        <v>12.698571428571428</v>
      </c>
      <c r="G19" s="2">
        <v>12.698571428571428</v>
      </c>
      <c r="H19" s="2">
        <v>15.479999999999999</v>
      </c>
      <c r="I19" s="2">
        <v>22.897142857142857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1">
        <f t="shared" si="0"/>
        <v>0.19999999999999968</v>
      </c>
      <c r="B20" s="1">
        <v>8.9899999999999984</v>
      </c>
      <c r="C20" s="1">
        <v>8.9899999999999984</v>
      </c>
      <c r="D20" s="1">
        <v>8.9899999999999984</v>
      </c>
      <c r="E20" s="1">
        <v>9.9171428571428564</v>
      </c>
      <c r="F20" s="2">
        <v>12.698571428571428</v>
      </c>
      <c r="G20" s="2">
        <v>12.698571428571428</v>
      </c>
      <c r="H20" s="2">
        <v>15.479999999999999</v>
      </c>
      <c r="I20" s="2">
        <v>22.897142857142857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1">
        <f t="shared" si="0"/>
        <v>0.14999999999999969</v>
      </c>
      <c r="B21" s="1">
        <v>8.9899999999999984</v>
      </c>
      <c r="C21" s="1">
        <v>8.9899999999999984</v>
      </c>
      <c r="D21" s="1">
        <v>8.9899999999999984</v>
      </c>
      <c r="E21" s="1">
        <v>9.9171428571428564</v>
      </c>
      <c r="F21" s="2">
        <v>12.698571428571428</v>
      </c>
      <c r="G21" s="2">
        <v>12.698571428571428</v>
      </c>
      <c r="H21" s="2">
        <v>15.479999999999999</v>
      </c>
      <c r="I21" s="2">
        <v>22.897142857142857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1">
        <f t="shared" si="0"/>
        <v>9.9999999999999686E-2</v>
      </c>
      <c r="B22" s="1">
        <v>8.9899999999999984</v>
      </c>
      <c r="C22" s="1">
        <v>8.9899999999999984</v>
      </c>
      <c r="D22" s="1">
        <v>8.9899999999999984</v>
      </c>
      <c r="E22" s="1">
        <v>9.9171428571428564</v>
      </c>
      <c r="F22" s="2">
        <v>12.698571428571428</v>
      </c>
      <c r="G22" s="2">
        <v>12.698571428571428</v>
      </c>
      <c r="H22" s="2">
        <v>15.479999999999999</v>
      </c>
      <c r="I22" s="2">
        <v>22.897142857142857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1">
        <f t="shared" si="0"/>
        <v>4.9999999999999684E-2</v>
      </c>
      <c r="B23" s="1">
        <v>8.9899999999999984</v>
      </c>
      <c r="C23" s="1">
        <v>8.9899999999999984</v>
      </c>
      <c r="D23" s="1">
        <v>8.9899999999999984</v>
      </c>
      <c r="E23" s="1">
        <v>9.9171428571428564</v>
      </c>
      <c r="F23" s="2">
        <v>12.698571428571428</v>
      </c>
      <c r="G23" s="2">
        <v>12.698571428571428</v>
      </c>
      <c r="H23" s="2">
        <v>15.479999999999999</v>
      </c>
      <c r="I23" s="2">
        <v>22.897142857142857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1">
        <f t="shared" si="0"/>
        <v>-3.1918911957973251E-16</v>
      </c>
      <c r="B24" s="1">
        <v>8.9899999999999984</v>
      </c>
      <c r="C24" s="1">
        <v>8.9899999999999984</v>
      </c>
      <c r="D24" s="1">
        <v>8.9899999999999984</v>
      </c>
      <c r="E24" s="1">
        <v>9.9171428571428564</v>
      </c>
      <c r="F24" s="2">
        <v>12.698571428571428</v>
      </c>
      <c r="G24" s="2">
        <v>12.698571428571428</v>
      </c>
      <c r="H24" s="2">
        <v>15.479999999999999</v>
      </c>
      <c r="I24" s="2">
        <v>22.897142857142857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9.9672409171075866</v>
      </c>
      <c r="C26" s="1">
        <f>AVERAGE(C4:C24)</f>
        <v>9.9672409171075866</v>
      </c>
      <c r="D26" s="1">
        <f t="shared" ref="D26:I26" si="1">AVERAGE(D4:D24)</f>
        <v>9.9672409171075866</v>
      </c>
      <c r="E26" s="1">
        <f t="shared" si="1"/>
        <v>10.326950264550268</v>
      </c>
      <c r="F26" s="2">
        <f t="shared" si="1"/>
        <v>56.719622998236389</v>
      </c>
      <c r="G26" s="2">
        <f t="shared" si="1"/>
        <v>56.719622998236389</v>
      </c>
      <c r="H26" s="2">
        <f t="shared" si="1"/>
        <v>53.945700458553802</v>
      </c>
      <c r="I26" s="2">
        <f t="shared" si="1"/>
        <v>51.315738271604936</v>
      </c>
      <c r="J26" s="1"/>
    </row>
    <row r="27" spans="1:20" x14ac:dyDescent="0.3">
      <c r="A27" t="s">
        <v>20</v>
      </c>
      <c r="B27" s="1">
        <f>SUMPRODUCT(B4:B24,$J4:$J24)</f>
        <v>9.6841862962962946</v>
      </c>
      <c r="C27" s="1">
        <f t="shared" ref="C27:H27" si="2">SUMPRODUCT(C4:C24,$J4:$J24)</f>
        <v>9.6841862962962946</v>
      </c>
      <c r="D27" s="1">
        <f t="shared" si="2"/>
        <v>9.6841862962962946</v>
      </c>
      <c r="E27" s="1">
        <f t="shared" si="2"/>
        <v>10.180781375661375</v>
      </c>
      <c r="F27" s="2">
        <f t="shared" si="2"/>
        <v>44.347875576719609</v>
      </c>
      <c r="G27" s="2">
        <f t="shared" si="2"/>
        <v>44.347875576719609</v>
      </c>
      <c r="H27" s="2">
        <f t="shared" si="2"/>
        <v>41.296185481481494</v>
      </c>
      <c r="I27" s="2">
        <f>SUMPRODUCT(I4:I24,$J4:$J24)</f>
        <v>38.163868042328019</v>
      </c>
      <c r="J27" s="1"/>
    </row>
    <row r="28" spans="1:20" x14ac:dyDescent="0.3">
      <c r="A28" t="s">
        <v>21</v>
      </c>
      <c r="B28" s="1">
        <f>B6-B22</f>
        <v>2.0918666666666681</v>
      </c>
      <c r="C28" s="1">
        <f t="shared" ref="C28:I28" si="3">C6-C22</f>
        <v>2.0918666666666681</v>
      </c>
      <c r="D28" s="1">
        <f t="shared" si="3"/>
        <v>2.0918666666666681</v>
      </c>
      <c r="E28" s="1">
        <f t="shared" si="3"/>
        <v>7.2133333333335159E-2</v>
      </c>
      <c r="F28" s="2">
        <f>F6-F22</f>
        <v>35.948977777777785</v>
      </c>
      <c r="G28" s="2">
        <f t="shared" si="3"/>
        <v>35.948977777777785</v>
      </c>
      <c r="H28" s="2">
        <f t="shared" si="3"/>
        <v>12.994177777777784</v>
      </c>
      <c r="I28" s="2">
        <f t="shared" si="3"/>
        <v>1.4637037037037004E-2</v>
      </c>
      <c r="J28" s="1"/>
    </row>
    <row r="29" spans="1:20" x14ac:dyDescent="0.3">
      <c r="A29" t="s">
        <v>1</v>
      </c>
      <c r="B29" s="1">
        <f>B4-B24</f>
        <v>13.276666666666671</v>
      </c>
      <c r="C29" s="1">
        <f t="shared" ref="C29:I29" si="4">C4-C24</f>
        <v>13.276666666666671</v>
      </c>
      <c r="D29" s="1">
        <f t="shared" si="4"/>
        <v>13.276666666666671</v>
      </c>
      <c r="E29" s="1">
        <f t="shared" si="4"/>
        <v>6.6663703703703732</v>
      </c>
      <c r="F29" s="2">
        <f t="shared" si="4"/>
        <v>582.91199999999992</v>
      </c>
      <c r="G29" s="2">
        <f t="shared" si="4"/>
        <v>582.91199999999992</v>
      </c>
      <c r="H29" s="2">
        <f t="shared" si="4"/>
        <v>582.91199999999992</v>
      </c>
      <c r="I29" s="2">
        <f t="shared" si="4"/>
        <v>582.91199999999992</v>
      </c>
      <c r="J29" s="1"/>
    </row>
    <row r="30" spans="1:20" x14ac:dyDescent="0.3">
      <c r="A30" t="s">
        <v>2</v>
      </c>
      <c r="B30" s="1">
        <f>_xlfn.STDEV.P(B4:B24)</f>
        <v>2.8910432030470208</v>
      </c>
      <c r="C30" s="1">
        <f t="shared" ref="C30:I30" si="5">_xlfn.STDEV.P(C4:C24)</f>
        <v>2.8910432030470208</v>
      </c>
      <c r="D30" s="1">
        <f t="shared" si="5"/>
        <v>2.8910432030470208</v>
      </c>
      <c r="E30" s="1">
        <f t="shared" si="5"/>
        <v>1.4541613393362949</v>
      </c>
      <c r="F30" s="2">
        <f t="shared" si="5"/>
        <v>135.05870761380797</v>
      </c>
      <c r="G30" s="2">
        <f t="shared" si="5"/>
        <v>135.05870761380797</v>
      </c>
      <c r="H30" s="2">
        <f t="shared" si="5"/>
        <v>129.39855869569408</v>
      </c>
      <c r="I30" s="2">
        <f t="shared" si="5"/>
        <v>124.02354977703786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8.9899999999999984</v>
      </c>
      <c r="C32" s="1">
        <f t="shared" ref="C32:I32" si="6">_xlfn.PERCENTILE.INC(C4:C24,0.1)</f>
        <v>8.9899999999999984</v>
      </c>
      <c r="D32" s="1">
        <f t="shared" si="6"/>
        <v>8.9899999999999984</v>
      </c>
      <c r="E32" s="1">
        <f t="shared" si="6"/>
        <v>9.9171428571428564</v>
      </c>
      <c r="F32" s="2">
        <f>_xlfn.PERCENTILE.INC(F4:F24,0.1)</f>
        <v>12.698571428571428</v>
      </c>
      <c r="G32" s="2">
        <f t="shared" si="6"/>
        <v>12.698571428571428</v>
      </c>
      <c r="H32" s="2">
        <f t="shared" si="6"/>
        <v>15.479999999999999</v>
      </c>
      <c r="I32" s="2">
        <f t="shared" si="6"/>
        <v>22.897142857142857</v>
      </c>
    </row>
    <row r="33" spans="1:9" x14ac:dyDescent="0.3">
      <c r="A33" t="s">
        <v>4</v>
      </c>
      <c r="B33" s="1">
        <f>_xlfn.PERCENTILE.INC(B4:B24,0.25)</f>
        <v>8.9899999999999984</v>
      </c>
      <c r="C33" s="1">
        <f t="shared" ref="C33:I33" si="7">_xlfn.PERCENTILE.INC(C4:C24,0.25)</f>
        <v>8.9899999999999984</v>
      </c>
      <c r="D33" s="1">
        <f t="shared" si="7"/>
        <v>8.9899999999999984</v>
      </c>
      <c r="E33" s="1">
        <f t="shared" si="7"/>
        <v>9.9171428571428564</v>
      </c>
      <c r="F33" s="2">
        <f t="shared" si="7"/>
        <v>12.698571428571428</v>
      </c>
      <c r="G33" s="2">
        <f t="shared" si="7"/>
        <v>12.698571428571428</v>
      </c>
      <c r="H33" s="2">
        <f t="shared" si="7"/>
        <v>15.479999999999999</v>
      </c>
      <c r="I33" s="2">
        <f t="shared" si="7"/>
        <v>22.897142857142857</v>
      </c>
    </row>
    <row r="34" spans="1:9" x14ac:dyDescent="0.3">
      <c r="A34" t="s">
        <v>5</v>
      </c>
      <c r="B34" s="1">
        <f>_xlfn.PERCENTILE.INC(B4:B24,0.5)</f>
        <v>8.9899999999999984</v>
      </c>
      <c r="C34" s="1">
        <f t="shared" ref="C34:I34" si="8">_xlfn.PERCENTILE.INC(C4:C24,0.5)</f>
        <v>8.9899999999999984</v>
      </c>
      <c r="D34" s="1">
        <f t="shared" si="8"/>
        <v>8.9899999999999984</v>
      </c>
      <c r="E34" s="1">
        <f t="shared" si="8"/>
        <v>9.9171428571428564</v>
      </c>
      <c r="F34" s="2">
        <f>_xlfn.PERCENTILE.INC(F4:F24,0.5)</f>
        <v>12.698571428571428</v>
      </c>
      <c r="G34" s="2">
        <f t="shared" si="8"/>
        <v>12.698571428571428</v>
      </c>
      <c r="H34" s="2">
        <f t="shared" si="8"/>
        <v>15.479999999999999</v>
      </c>
      <c r="I34" s="2">
        <f t="shared" si="8"/>
        <v>22.897142857142857</v>
      </c>
    </row>
    <row r="35" spans="1:9" x14ac:dyDescent="0.3">
      <c r="A35" t="s">
        <v>23</v>
      </c>
      <c r="B35" s="1">
        <f>_xlfn.PERCENTILE.INC(B4:B24,0.75)</f>
        <v>8.9899999999999984</v>
      </c>
      <c r="C35" s="1">
        <f t="shared" ref="C35:I35" si="9">_xlfn.PERCENTILE.INC(C4:C24,0.75)</f>
        <v>8.9899999999999984</v>
      </c>
      <c r="D35" s="1">
        <f t="shared" si="9"/>
        <v>8.9899999999999984</v>
      </c>
      <c r="E35" s="1">
        <f t="shared" si="9"/>
        <v>9.9171428571428564</v>
      </c>
      <c r="F35" s="2">
        <f t="shared" si="9"/>
        <v>14.822497354497354</v>
      </c>
      <c r="G35" s="2">
        <f t="shared" si="9"/>
        <v>14.822497354497354</v>
      </c>
      <c r="H35" s="2">
        <f t="shared" si="9"/>
        <v>15.479999999999999</v>
      </c>
      <c r="I35" s="2">
        <f t="shared" si="9"/>
        <v>22.897142857142857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2.123925925925926</v>
      </c>
      <c r="G36" s="2">
        <f t="shared" si="10"/>
        <v>2.123925925925926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0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12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2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11">
        <v>1</v>
      </c>
      <c r="B4" s="1">
        <v>118.62774814814817</v>
      </c>
      <c r="C4" s="1">
        <v>118.62774814814817</v>
      </c>
      <c r="D4" s="1">
        <v>51.944179894179904</v>
      </c>
      <c r="E4" s="1">
        <v>14.196243386243385</v>
      </c>
      <c r="F4" s="2">
        <v>527.4518476190475</v>
      </c>
      <c r="G4" s="2">
        <v>517.79182222222221</v>
      </c>
      <c r="H4" s="2">
        <v>512.96180952380939</v>
      </c>
      <c r="I4" s="2">
        <v>488.81174603174594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1">
        <f>A4-5%</f>
        <v>0.95</v>
      </c>
      <c r="B5" s="1">
        <v>17.211037037037038</v>
      </c>
      <c r="C5" s="1">
        <v>17.211037037037038</v>
      </c>
      <c r="D5" s="1">
        <v>15.078328042328042</v>
      </c>
      <c r="E5" s="1">
        <v>11.971798941798943</v>
      </c>
      <c r="F5" s="2">
        <v>219.53732317460316</v>
      </c>
      <c r="G5" s="2">
        <v>158.55821037037052</v>
      </c>
      <c r="H5" s="2">
        <v>128.06865396825407</v>
      </c>
      <c r="I5" s="2">
        <v>35.542042328042335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1">
        <f t="shared" ref="A6:A24" si="0">A5-5%</f>
        <v>0.89999999999999991</v>
      </c>
      <c r="B6" s="1">
        <v>15.87408888888889</v>
      </c>
      <c r="C6" s="1">
        <v>15.87408888888889</v>
      </c>
      <c r="D6" s="1">
        <v>13.550387301587303</v>
      </c>
      <c r="E6" s="1">
        <v>11.771428571428572</v>
      </c>
      <c r="F6" s="2">
        <v>31.993047619047616</v>
      </c>
      <c r="G6" s="2">
        <v>25.81355555555556</v>
      </c>
      <c r="H6" s="2">
        <v>24.091587301587303</v>
      </c>
      <c r="I6" s="2">
        <v>21.408783068783073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1">
        <f t="shared" si="0"/>
        <v>0.84999999999999987</v>
      </c>
      <c r="B7" s="1">
        <v>11.025762962962965</v>
      </c>
      <c r="C7" s="1">
        <v>11.025762962962965</v>
      </c>
      <c r="D7" s="1">
        <v>9.925157671957674</v>
      </c>
      <c r="E7" s="1">
        <v>11.771428571428572</v>
      </c>
      <c r="F7" s="2">
        <v>24.23695873015874</v>
      </c>
      <c r="G7" s="2">
        <v>22.217659259259264</v>
      </c>
      <c r="H7" s="2">
        <v>21.508920634920642</v>
      </c>
      <c r="I7" s="2">
        <v>21.243227513227517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1">
        <f t="shared" si="0"/>
        <v>0.79999999999999982</v>
      </c>
      <c r="B8" s="1">
        <v>10.408622222222224</v>
      </c>
      <c r="C8" s="1">
        <v>10.408622222222224</v>
      </c>
      <c r="D8" s="1">
        <v>9.9171428571428564</v>
      </c>
      <c r="E8" s="1">
        <v>11.771428571428572</v>
      </c>
      <c r="F8" s="2">
        <v>22.522603174603177</v>
      </c>
      <c r="G8" s="2">
        <v>20.919703703703703</v>
      </c>
      <c r="H8" s="2">
        <v>20.614920634920637</v>
      </c>
      <c r="I8" s="2">
        <v>21.243227513227517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1">
        <f t="shared" si="0"/>
        <v>0.74999999999999978</v>
      </c>
      <c r="B9" s="1">
        <v>9.510962962962962</v>
      </c>
      <c r="C9" s="1">
        <v>9.510962962962962</v>
      </c>
      <c r="D9" s="1">
        <v>9.9171428571428564</v>
      </c>
      <c r="E9" s="1">
        <v>11.771428571428572</v>
      </c>
      <c r="F9" s="2">
        <v>17.352603174603175</v>
      </c>
      <c r="G9" s="2">
        <v>17.123037037037037</v>
      </c>
      <c r="H9" s="2">
        <v>17.008253968253971</v>
      </c>
      <c r="I9" s="2">
        <v>21.042857142857144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1">
        <f t="shared" si="0"/>
        <v>0.69999999999999973</v>
      </c>
      <c r="B10" s="1">
        <v>9.510962962962962</v>
      </c>
      <c r="C10" s="1">
        <v>9.510962962962962</v>
      </c>
      <c r="D10" s="1">
        <v>9.9171428571428564</v>
      </c>
      <c r="E10" s="1">
        <v>11.771428571428572</v>
      </c>
      <c r="F10" s="2">
        <v>15.813758730158733</v>
      </c>
      <c r="G10" s="2">
        <v>15.479999999999999</v>
      </c>
      <c r="H10" s="2">
        <v>16.407142857142858</v>
      </c>
      <c r="I10" s="2">
        <v>21.042857142857144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1">
        <f t="shared" si="0"/>
        <v>0.64999999999999969</v>
      </c>
      <c r="B11" s="1">
        <v>8.9899999999999984</v>
      </c>
      <c r="C11" s="1">
        <v>8.9899999999999984</v>
      </c>
      <c r="D11" s="1">
        <v>9.9171428571428564</v>
      </c>
      <c r="E11" s="1">
        <v>11.771428571428572</v>
      </c>
      <c r="F11" s="2">
        <v>14.467269841269843</v>
      </c>
      <c r="G11" s="2">
        <v>15.479999999999999</v>
      </c>
      <c r="H11" s="2">
        <v>16.407142857142858</v>
      </c>
      <c r="I11" s="2">
        <v>21.042857142857144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1">
        <f t="shared" si="0"/>
        <v>0.59999999999999964</v>
      </c>
      <c r="B12" s="1">
        <v>8.9899999999999984</v>
      </c>
      <c r="C12" s="1">
        <v>8.9899999999999984</v>
      </c>
      <c r="D12" s="1">
        <v>9.9171428571428564</v>
      </c>
      <c r="E12" s="1">
        <v>11.771428571428572</v>
      </c>
      <c r="F12" s="2">
        <v>14.467269841269843</v>
      </c>
      <c r="G12" s="2">
        <v>15.479999999999999</v>
      </c>
      <c r="H12" s="2">
        <v>16.407142857142858</v>
      </c>
      <c r="I12" s="2">
        <v>21.042857142857144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1">
        <f t="shared" si="0"/>
        <v>0.5499999999999996</v>
      </c>
      <c r="B13" s="1">
        <v>8.9899999999999984</v>
      </c>
      <c r="C13" s="1">
        <v>8.9899999999999984</v>
      </c>
      <c r="D13" s="1">
        <v>9.9171428571428564</v>
      </c>
      <c r="E13" s="1">
        <v>11.771428571428572</v>
      </c>
      <c r="F13" s="2">
        <v>14.467269841269843</v>
      </c>
      <c r="G13" s="2">
        <v>15.479999999999999</v>
      </c>
      <c r="H13" s="2">
        <v>16.407142857142858</v>
      </c>
      <c r="I13" s="2">
        <v>21.042857142857144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1">
        <f t="shared" si="0"/>
        <v>0.49999999999999961</v>
      </c>
      <c r="B14" s="1">
        <v>8.9899999999999984</v>
      </c>
      <c r="C14" s="1">
        <v>8.9899999999999984</v>
      </c>
      <c r="D14" s="1">
        <v>9.9171428571428564</v>
      </c>
      <c r="E14" s="1">
        <v>11.771428571428572</v>
      </c>
      <c r="F14" s="2">
        <v>13.625714285714286</v>
      </c>
      <c r="G14" s="2">
        <v>15.479999999999999</v>
      </c>
      <c r="H14" s="2">
        <v>16.407142857142858</v>
      </c>
      <c r="I14" s="2">
        <v>21.042857142857144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1">
        <f t="shared" si="0"/>
        <v>0.44999999999999962</v>
      </c>
      <c r="B15" s="1">
        <v>8.9899999999999984</v>
      </c>
      <c r="C15" s="1">
        <v>8.9899999999999984</v>
      </c>
      <c r="D15" s="1">
        <v>9.9171428571428564</v>
      </c>
      <c r="E15" s="1">
        <v>11.771428571428572</v>
      </c>
      <c r="F15" s="2">
        <v>13.625714285714286</v>
      </c>
      <c r="G15" s="2">
        <v>15.479999999999999</v>
      </c>
      <c r="H15" s="2">
        <v>16.407142857142858</v>
      </c>
      <c r="I15" s="2">
        <v>21.042857142857144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1">
        <f t="shared" si="0"/>
        <v>0.39999999999999963</v>
      </c>
      <c r="B16" s="1">
        <v>8.9899999999999984</v>
      </c>
      <c r="C16" s="1">
        <v>8.9899999999999984</v>
      </c>
      <c r="D16" s="1">
        <v>9.9171428571428564</v>
      </c>
      <c r="E16" s="1">
        <v>11.771428571428572</v>
      </c>
      <c r="F16" s="2">
        <v>13.625714285714286</v>
      </c>
      <c r="G16" s="2">
        <v>15.479999999999999</v>
      </c>
      <c r="H16" s="2">
        <v>16.407142857142858</v>
      </c>
      <c r="I16" s="2">
        <v>21.042857142857144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1">
        <f t="shared" si="0"/>
        <v>0.34999999999999964</v>
      </c>
      <c r="B17" s="1">
        <v>8.9899999999999984</v>
      </c>
      <c r="C17" s="1">
        <v>8.9899999999999984</v>
      </c>
      <c r="D17" s="1">
        <v>9.9171428571428564</v>
      </c>
      <c r="E17" s="1">
        <v>11.771428571428572</v>
      </c>
      <c r="F17" s="2">
        <v>13.625714285714286</v>
      </c>
      <c r="G17" s="2">
        <v>15.479999999999999</v>
      </c>
      <c r="H17" s="2">
        <v>16.407142857142858</v>
      </c>
      <c r="I17" s="2">
        <v>21.042857142857144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1">
        <f t="shared" si="0"/>
        <v>0.29999999999999966</v>
      </c>
      <c r="B18" s="1">
        <v>8.9899999999999984</v>
      </c>
      <c r="C18" s="1">
        <v>8.9899999999999984</v>
      </c>
      <c r="D18" s="1">
        <v>9.9171428571428564</v>
      </c>
      <c r="E18" s="1">
        <v>11.771428571428572</v>
      </c>
      <c r="F18" s="2">
        <v>13.625714285714286</v>
      </c>
      <c r="G18" s="2">
        <v>15.479999999999999</v>
      </c>
      <c r="H18" s="2">
        <v>16.407142857142858</v>
      </c>
      <c r="I18" s="2">
        <v>21.042857142857144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1">
        <f t="shared" si="0"/>
        <v>0.24999999999999967</v>
      </c>
      <c r="B19" s="1">
        <v>8.9899999999999984</v>
      </c>
      <c r="C19" s="1">
        <v>8.9899999999999984</v>
      </c>
      <c r="D19" s="1">
        <v>9.9171428571428564</v>
      </c>
      <c r="E19" s="1">
        <v>11.771428571428572</v>
      </c>
      <c r="F19" s="2">
        <v>13.625714285714286</v>
      </c>
      <c r="G19" s="2">
        <v>15.479999999999999</v>
      </c>
      <c r="H19" s="2">
        <v>16.407142857142858</v>
      </c>
      <c r="I19" s="2">
        <v>21.042857142857144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1">
        <f t="shared" si="0"/>
        <v>0.19999999999999968</v>
      </c>
      <c r="B20" s="1">
        <v>8.9899999999999984</v>
      </c>
      <c r="C20" s="1">
        <v>8.9899999999999984</v>
      </c>
      <c r="D20" s="1">
        <v>9.9171428571428564</v>
      </c>
      <c r="E20" s="1">
        <v>11.771428571428572</v>
      </c>
      <c r="F20" s="2">
        <v>13.625714285714286</v>
      </c>
      <c r="G20" s="2">
        <v>15.479999999999999</v>
      </c>
      <c r="H20" s="2">
        <v>16.407142857142858</v>
      </c>
      <c r="I20" s="2">
        <v>21.042857142857144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1">
        <f t="shared" si="0"/>
        <v>0.14999999999999969</v>
      </c>
      <c r="B21" s="1">
        <v>8.9899999999999984</v>
      </c>
      <c r="C21" s="1">
        <v>8.9899999999999984</v>
      </c>
      <c r="D21" s="1">
        <v>9.9171428571428564</v>
      </c>
      <c r="E21" s="1">
        <v>11.771428571428572</v>
      </c>
      <c r="F21" s="2">
        <v>13.625714285714286</v>
      </c>
      <c r="G21" s="2">
        <v>15.479999999999999</v>
      </c>
      <c r="H21" s="2">
        <v>16.407142857142858</v>
      </c>
      <c r="I21" s="2">
        <v>21.042857142857144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1">
        <f t="shared" si="0"/>
        <v>9.9999999999999686E-2</v>
      </c>
      <c r="B22" s="1">
        <v>8.9899999999999984</v>
      </c>
      <c r="C22" s="1">
        <v>8.9899999999999984</v>
      </c>
      <c r="D22" s="1">
        <v>9.9171428571428564</v>
      </c>
      <c r="E22" s="1">
        <v>11.771428571428572</v>
      </c>
      <c r="F22" s="2">
        <v>13.625714285714286</v>
      </c>
      <c r="G22" s="2">
        <v>15.479999999999999</v>
      </c>
      <c r="H22" s="2">
        <v>16.407142857142858</v>
      </c>
      <c r="I22" s="2">
        <v>21.042857142857144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1">
        <f t="shared" si="0"/>
        <v>4.9999999999999684E-2</v>
      </c>
      <c r="B23" s="1">
        <v>8.9899999999999984</v>
      </c>
      <c r="C23" s="1">
        <v>8.9899999999999984</v>
      </c>
      <c r="D23" s="1">
        <v>9.9171428571428564</v>
      </c>
      <c r="E23" s="1">
        <v>11.771428571428572</v>
      </c>
      <c r="F23" s="2">
        <v>13.625714285714286</v>
      </c>
      <c r="G23" s="2">
        <v>15.479999999999999</v>
      </c>
      <c r="H23" s="2">
        <v>16.407142857142858</v>
      </c>
      <c r="I23" s="2">
        <v>21.042857142857144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1">
        <f t="shared" si="0"/>
        <v>-3.1918911957973251E-16</v>
      </c>
      <c r="B24" s="1">
        <v>8.9899999999999984</v>
      </c>
      <c r="C24" s="1">
        <v>8.9899999999999984</v>
      </c>
      <c r="D24" s="1">
        <v>9.9171428571428564</v>
      </c>
      <c r="E24" s="1">
        <v>11.771428571428572</v>
      </c>
      <c r="F24" s="2">
        <v>13.625714285714286</v>
      </c>
      <c r="G24" s="2">
        <v>15.479999999999999</v>
      </c>
      <c r="H24" s="2">
        <v>16.407142857142858</v>
      </c>
      <c r="I24" s="2">
        <v>21.042857142857144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15.144246913580254</v>
      </c>
      <c r="C26" s="1">
        <f>AVERAGE(C4:C24)</f>
        <v>15.144246913580254</v>
      </c>
      <c r="D26" s="1">
        <f t="shared" ref="D26:I26" si="1">AVERAGE(D4:D24)</f>
        <v>12.337594356261027</v>
      </c>
      <c r="E26" s="1">
        <f t="shared" si="1"/>
        <v>11.896437389770725</v>
      </c>
      <c r="F26" s="2">
        <f t="shared" si="1"/>
        <v>50.104419470899465</v>
      </c>
      <c r="G26" s="2">
        <f t="shared" si="1"/>
        <v>47.363047054673743</v>
      </c>
      <c r="H26" s="2">
        <f t="shared" si="1"/>
        <v>46.207680423280415</v>
      </c>
      <c r="I26" s="2">
        <f t="shared" si="1"/>
        <v>44.044511463844842</v>
      </c>
      <c r="J26" s="1"/>
    </row>
    <row r="27" spans="1:20" x14ac:dyDescent="0.3">
      <c r="A27" t="s">
        <v>20</v>
      </c>
      <c r="B27" s="1">
        <f>SUMPRODUCT(B4:B24,$J4:$J24)</f>
        <v>12.711015555555559</v>
      </c>
      <c r="C27" s="1">
        <f t="shared" ref="C27:H27" si="2">SUMPRODUCT(C4:C24,$J4:$J24)</f>
        <v>12.711015555555559</v>
      </c>
      <c r="D27" s="1">
        <f t="shared" si="2"/>
        <v>11.407941005291002</v>
      </c>
      <c r="E27" s="1">
        <f t="shared" si="2"/>
        <v>11.842067460317464</v>
      </c>
      <c r="F27" s="2">
        <f t="shared" si="2"/>
        <v>39.082701396825392</v>
      </c>
      <c r="G27" s="2">
        <f t="shared" si="2"/>
        <v>36.399403851851872</v>
      </c>
      <c r="H27" s="2">
        <f t="shared" si="2"/>
        <v>35.283840634920644</v>
      </c>
      <c r="I27" s="2">
        <f>SUMPRODUCT(I4:I24,$J4:$J24)</f>
        <v>33.500371957671966</v>
      </c>
      <c r="J27" s="1"/>
    </row>
    <row r="28" spans="1:20" x14ac:dyDescent="0.3">
      <c r="A28" t="s">
        <v>21</v>
      </c>
      <c r="B28" s="1">
        <f>B6-B22</f>
        <v>6.8840888888888916</v>
      </c>
      <c r="C28" s="1">
        <f t="shared" ref="C28:I28" si="3">C6-C22</f>
        <v>6.8840888888888916</v>
      </c>
      <c r="D28" s="1">
        <f t="shared" si="3"/>
        <v>3.6332444444444469</v>
      </c>
      <c r="E28" s="1">
        <f t="shared" si="3"/>
        <v>0</v>
      </c>
      <c r="F28" s="2">
        <f>F6-F22</f>
        <v>18.367333333333328</v>
      </c>
      <c r="G28" s="2">
        <f t="shared" si="3"/>
        <v>10.333555555555561</v>
      </c>
      <c r="H28" s="2">
        <f t="shared" si="3"/>
        <v>7.6844444444444449</v>
      </c>
      <c r="I28" s="2">
        <f t="shared" si="3"/>
        <v>0.36592592592592865</v>
      </c>
      <c r="J28" s="1"/>
    </row>
    <row r="29" spans="1:20" x14ac:dyDescent="0.3">
      <c r="A29" t="s">
        <v>1</v>
      </c>
      <c r="B29" s="1">
        <f>B4-B24</f>
        <v>109.63774814814818</v>
      </c>
      <c r="C29" s="1">
        <f t="shared" ref="C29:I29" si="4">C4-C24</f>
        <v>109.63774814814818</v>
      </c>
      <c r="D29" s="1">
        <f t="shared" si="4"/>
        <v>42.027037037037047</v>
      </c>
      <c r="E29" s="1">
        <f t="shared" si="4"/>
        <v>2.4248148148148125</v>
      </c>
      <c r="F29" s="2">
        <f t="shared" si="4"/>
        <v>513.82613333333325</v>
      </c>
      <c r="G29" s="2">
        <f t="shared" si="4"/>
        <v>502.31182222222219</v>
      </c>
      <c r="H29" s="2">
        <f t="shared" si="4"/>
        <v>496.55466666666655</v>
      </c>
      <c r="I29" s="2">
        <f t="shared" si="4"/>
        <v>467.7688888888888</v>
      </c>
      <c r="J29" s="1"/>
    </row>
    <row r="30" spans="1:20" x14ac:dyDescent="0.3">
      <c r="A30" t="s">
        <v>2</v>
      </c>
      <c r="B30" s="1">
        <f>_xlfn.STDEV.P(B4:B24)</f>
        <v>23.24480660575707</v>
      </c>
      <c r="C30" s="1">
        <f t="shared" ref="C30:I30" si="5">_xlfn.STDEV.P(C4:C24)</f>
        <v>23.24480660575707</v>
      </c>
      <c r="D30" s="1">
        <f t="shared" si="5"/>
        <v>8.9524668305853439</v>
      </c>
      <c r="E30" s="1">
        <f t="shared" si="5"/>
        <v>0.51601512867903399</v>
      </c>
      <c r="F30" s="2">
        <f t="shared" si="5"/>
        <v>115.26825552362081</v>
      </c>
      <c r="G30" s="2">
        <f t="shared" si="5"/>
        <v>109.46317208856335</v>
      </c>
      <c r="H30" s="2">
        <f t="shared" si="5"/>
        <v>107.01323077512285</v>
      </c>
      <c r="I30" s="2">
        <f t="shared" si="5"/>
        <v>99.500556555080763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8.9899999999999984</v>
      </c>
      <c r="C32" s="1">
        <f t="shared" ref="C32:I32" si="6">_xlfn.PERCENTILE.INC(C4:C24,0.1)</f>
        <v>8.9899999999999984</v>
      </c>
      <c r="D32" s="1">
        <f t="shared" si="6"/>
        <v>9.9171428571428564</v>
      </c>
      <c r="E32" s="1">
        <f t="shared" si="6"/>
        <v>11.771428571428572</v>
      </c>
      <c r="F32" s="2">
        <f>_xlfn.PERCENTILE.INC(F4:F24,0.1)</f>
        <v>13.625714285714286</v>
      </c>
      <c r="G32" s="2">
        <f t="shared" si="6"/>
        <v>15.479999999999999</v>
      </c>
      <c r="H32" s="2">
        <f t="shared" si="6"/>
        <v>16.407142857142858</v>
      </c>
      <c r="I32" s="2">
        <f t="shared" si="6"/>
        <v>21.042857142857144</v>
      </c>
    </row>
    <row r="33" spans="1:9" x14ac:dyDescent="0.3">
      <c r="A33" t="s">
        <v>4</v>
      </c>
      <c r="B33" s="1">
        <f>_xlfn.PERCENTILE.INC(B4:B24,0.25)</f>
        <v>8.9899999999999984</v>
      </c>
      <c r="C33" s="1">
        <f t="shared" ref="C33:I33" si="7">_xlfn.PERCENTILE.INC(C4:C24,0.25)</f>
        <v>8.9899999999999984</v>
      </c>
      <c r="D33" s="1">
        <f t="shared" si="7"/>
        <v>9.9171428571428564</v>
      </c>
      <c r="E33" s="1">
        <f t="shared" si="7"/>
        <v>11.771428571428572</v>
      </c>
      <c r="F33" s="2">
        <f t="shared" si="7"/>
        <v>13.625714285714286</v>
      </c>
      <c r="G33" s="2">
        <f t="shared" si="7"/>
        <v>15.479999999999999</v>
      </c>
      <c r="H33" s="2">
        <f t="shared" si="7"/>
        <v>16.407142857142858</v>
      </c>
      <c r="I33" s="2">
        <f t="shared" si="7"/>
        <v>21.042857142857144</v>
      </c>
    </row>
    <row r="34" spans="1:9" x14ac:dyDescent="0.3">
      <c r="A34" t="s">
        <v>5</v>
      </c>
      <c r="B34" s="1">
        <f>_xlfn.PERCENTILE.INC(B4:B24,0.5)</f>
        <v>8.9899999999999984</v>
      </c>
      <c r="C34" s="1">
        <f t="shared" ref="C34:I34" si="8">_xlfn.PERCENTILE.INC(C4:C24,0.5)</f>
        <v>8.9899999999999984</v>
      </c>
      <c r="D34" s="1">
        <f t="shared" si="8"/>
        <v>9.9171428571428564</v>
      </c>
      <c r="E34" s="1">
        <f t="shared" si="8"/>
        <v>11.771428571428572</v>
      </c>
      <c r="F34" s="2">
        <f>_xlfn.PERCENTILE.INC(F4:F24,0.5)</f>
        <v>13.625714285714286</v>
      </c>
      <c r="G34" s="2">
        <f t="shared" si="8"/>
        <v>15.479999999999999</v>
      </c>
      <c r="H34" s="2">
        <f t="shared" si="8"/>
        <v>16.407142857142858</v>
      </c>
      <c r="I34" s="2">
        <f t="shared" si="8"/>
        <v>21.042857142857144</v>
      </c>
    </row>
    <row r="35" spans="1:9" x14ac:dyDescent="0.3">
      <c r="A35" t="s">
        <v>23</v>
      </c>
      <c r="B35" s="1">
        <f>_xlfn.PERCENTILE.INC(B4:B24,0.75)</f>
        <v>9.510962962962962</v>
      </c>
      <c r="C35" s="1">
        <f t="shared" ref="C35:I35" si="9">_xlfn.PERCENTILE.INC(C4:C24,0.75)</f>
        <v>9.510962962962962</v>
      </c>
      <c r="D35" s="1">
        <f t="shared" si="9"/>
        <v>9.9171428571428564</v>
      </c>
      <c r="E35" s="1">
        <f t="shared" si="9"/>
        <v>11.771428571428572</v>
      </c>
      <c r="F35" s="2">
        <f t="shared" si="9"/>
        <v>17.352603174603175</v>
      </c>
      <c r="G35" s="2">
        <f t="shared" si="9"/>
        <v>17.123037037037037</v>
      </c>
      <c r="H35" s="2">
        <f t="shared" si="9"/>
        <v>17.008253968253971</v>
      </c>
      <c r="I35" s="2">
        <f t="shared" si="9"/>
        <v>21.042857142857144</v>
      </c>
    </row>
    <row r="36" spans="1:9" x14ac:dyDescent="0.3">
      <c r="A36" t="s">
        <v>6</v>
      </c>
      <c r="B36" s="1">
        <f>B35-B33</f>
        <v>0.52096296296296352</v>
      </c>
      <c r="C36" s="1">
        <f t="shared" ref="C36:I36" si="10">C35-C33</f>
        <v>0.52096296296296352</v>
      </c>
      <c r="D36" s="1">
        <f t="shared" si="10"/>
        <v>0</v>
      </c>
      <c r="E36" s="1">
        <f t="shared" si="10"/>
        <v>0</v>
      </c>
      <c r="F36" s="2">
        <f t="shared" si="10"/>
        <v>3.7268888888888885</v>
      </c>
      <c r="G36" s="2">
        <f t="shared" si="10"/>
        <v>1.643037037037038</v>
      </c>
      <c r="H36" s="2">
        <f t="shared" si="10"/>
        <v>0.60111111111111271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1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1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1">
        <v>1</v>
      </c>
      <c r="B4" s="1">
        <v>29.906000000000002</v>
      </c>
      <c r="C4" s="1">
        <v>29.906000000000002</v>
      </c>
      <c r="D4" s="1">
        <v>29.906000000000002</v>
      </c>
      <c r="E4" s="1">
        <v>29.906000000000002</v>
      </c>
      <c r="F4" s="2">
        <v>29.906000000000002</v>
      </c>
      <c r="G4" s="2">
        <v>29.906000000000002</v>
      </c>
      <c r="H4" s="2">
        <v>29.906000000000002</v>
      </c>
      <c r="I4" s="2">
        <v>29.906000000000002</v>
      </c>
      <c r="J4" s="5">
        <v>2.5000000000000001E-2</v>
      </c>
    </row>
    <row r="5" spans="1:10" x14ac:dyDescent="0.3">
      <c r="A5" s="11">
        <f>A4-5%</f>
        <v>0.95</v>
      </c>
      <c r="B5" s="1">
        <v>17.861999999999998</v>
      </c>
      <c r="C5" s="1">
        <v>17.861999999999998</v>
      </c>
      <c r="D5" s="1">
        <v>17.861999999999998</v>
      </c>
      <c r="E5" s="1">
        <v>17.861999999999998</v>
      </c>
      <c r="F5" s="2">
        <v>18.402999999999999</v>
      </c>
      <c r="G5" s="2">
        <v>18.402999999999999</v>
      </c>
      <c r="H5" s="2">
        <v>18.402999999999999</v>
      </c>
      <c r="I5" s="2">
        <v>18.402999999999999</v>
      </c>
      <c r="J5" s="1">
        <v>0.05</v>
      </c>
    </row>
    <row r="6" spans="1:10" x14ac:dyDescent="0.3">
      <c r="A6" s="11">
        <f t="shared" ref="A6:A24" si="0">A5-5%</f>
        <v>0.89999999999999991</v>
      </c>
      <c r="B6" s="1">
        <v>15.698</v>
      </c>
      <c r="C6" s="1">
        <v>15.698</v>
      </c>
      <c r="D6" s="1">
        <v>15.698</v>
      </c>
      <c r="E6" s="1">
        <v>15.698</v>
      </c>
      <c r="F6" s="2">
        <v>16.78</v>
      </c>
      <c r="G6" s="2">
        <v>16.78</v>
      </c>
      <c r="H6" s="2">
        <v>16.78</v>
      </c>
      <c r="I6" s="2">
        <v>16.78</v>
      </c>
      <c r="J6" s="1">
        <v>0.05</v>
      </c>
    </row>
    <row r="7" spans="1:10" x14ac:dyDescent="0.3">
      <c r="A7" s="11">
        <f t="shared" si="0"/>
        <v>0.84999999999999987</v>
      </c>
      <c r="B7" s="1">
        <v>15.698</v>
      </c>
      <c r="C7" s="1">
        <v>15.698</v>
      </c>
      <c r="D7" s="1">
        <v>15.698</v>
      </c>
      <c r="E7" s="1">
        <v>15.698</v>
      </c>
      <c r="F7" s="2">
        <v>16.239000000000001</v>
      </c>
      <c r="G7" s="2">
        <v>16.239000000000001</v>
      </c>
      <c r="H7" s="2">
        <v>16.239000000000001</v>
      </c>
      <c r="I7" s="2">
        <v>16.239000000000001</v>
      </c>
      <c r="J7" s="1">
        <v>0.05</v>
      </c>
    </row>
    <row r="8" spans="1:10" x14ac:dyDescent="0.3">
      <c r="A8" s="11">
        <f t="shared" si="0"/>
        <v>0.79999999999999982</v>
      </c>
      <c r="B8" s="1">
        <v>15.698</v>
      </c>
      <c r="C8" s="1">
        <v>15.698</v>
      </c>
      <c r="D8" s="1">
        <v>15.698</v>
      </c>
      <c r="E8" s="1">
        <v>15.698</v>
      </c>
      <c r="F8" s="2">
        <v>15.698</v>
      </c>
      <c r="G8" s="2">
        <v>15.698</v>
      </c>
      <c r="H8" s="2">
        <v>15.698</v>
      </c>
      <c r="I8" s="2">
        <v>15.698</v>
      </c>
      <c r="J8" s="1">
        <v>0.05</v>
      </c>
    </row>
    <row r="9" spans="1:10" x14ac:dyDescent="0.3">
      <c r="A9" s="11">
        <f t="shared" si="0"/>
        <v>0.74999999999999978</v>
      </c>
      <c r="B9" s="1">
        <v>15.698</v>
      </c>
      <c r="C9" s="1">
        <v>15.698</v>
      </c>
      <c r="D9" s="1">
        <v>15.698</v>
      </c>
      <c r="E9" s="1">
        <v>15.698</v>
      </c>
      <c r="F9" s="2">
        <v>15.698</v>
      </c>
      <c r="G9" s="2">
        <v>15.698</v>
      </c>
      <c r="H9" s="2">
        <v>15.698</v>
      </c>
      <c r="I9" s="2">
        <v>15.698</v>
      </c>
      <c r="J9" s="1">
        <v>0.05</v>
      </c>
    </row>
    <row r="10" spans="1:10" x14ac:dyDescent="0.3">
      <c r="A10" s="11">
        <f t="shared" si="0"/>
        <v>0.69999999999999973</v>
      </c>
      <c r="B10" s="1">
        <v>15.698</v>
      </c>
      <c r="C10" s="1">
        <v>15.698</v>
      </c>
      <c r="D10" s="1">
        <v>15.698</v>
      </c>
      <c r="E10" s="1">
        <v>15.698</v>
      </c>
      <c r="F10" s="2">
        <v>15.698</v>
      </c>
      <c r="G10" s="2">
        <v>15.698</v>
      </c>
      <c r="H10" s="2">
        <v>15.698</v>
      </c>
      <c r="I10" s="2">
        <v>15.698</v>
      </c>
      <c r="J10" s="1">
        <v>0.05</v>
      </c>
    </row>
    <row r="11" spans="1:10" x14ac:dyDescent="0.3">
      <c r="A11" s="11">
        <f t="shared" si="0"/>
        <v>0.64999999999999969</v>
      </c>
      <c r="B11" s="1">
        <v>15.698</v>
      </c>
      <c r="C11" s="1">
        <v>15.698</v>
      </c>
      <c r="D11" s="1">
        <v>15.698</v>
      </c>
      <c r="E11" s="1">
        <v>15.698</v>
      </c>
      <c r="F11" s="2">
        <v>15.698</v>
      </c>
      <c r="G11" s="2">
        <v>15.698</v>
      </c>
      <c r="H11" s="2">
        <v>15.698</v>
      </c>
      <c r="I11" s="2">
        <v>15.698</v>
      </c>
      <c r="J11" s="1">
        <v>0.05</v>
      </c>
    </row>
    <row r="12" spans="1:10" x14ac:dyDescent="0.3">
      <c r="A12" s="11">
        <f t="shared" si="0"/>
        <v>0.59999999999999964</v>
      </c>
      <c r="B12" s="1">
        <v>15.698</v>
      </c>
      <c r="C12" s="1">
        <v>15.698</v>
      </c>
      <c r="D12" s="1">
        <v>15.698</v>
      </c>
      <c r="E12" s="1">
        <v>15.698</v>
      </c>
      <c r="F12" s="2">
        <v>15.698</v>
      </c>
      <c r="G12" s="2">
        <v>15.698</v>
      </c>
      <c r="H12" s="2">
        <v>15.698</v>
      </c>
      <c r="I12" s="2">
        <v>15.698</v>
      </c>
      <c r="J12" s="1">
        <v>0.05</v>
      </c>
    </row>
    <row r="13" spans="1:10" x14ac:dyDescent="0.3">
      <c r="A13" s="11">
        <f t="shared" si="0"/>
        <v>0.5499999999999996</v>
      </c>
      <c r="B13" s="1">
        <v>15.698</v>
      </c>
      <c r="C13" s="1">
        <v>15.698</v>
      </c>
      <c r="D13" s="1">
        <v>15.698</v>
      </c>
      <c r="E13" s="1">
        <v>15.698</v>
      </c>
      <c r="F13" s="2">
        <v>15.698</v>
      </c>
      <c r="G13" s="2">
        <v>15.698</v>
      </c>
      <c r="H13" s="2">
        <v>15.698</v>
      </c>
      <c r="I13" s="2">
        <v>15.698</v>
      </c>
      <c r="J13" s="1">
        <v>0.05</v>
      </c>
    </row>
    <row r="14" spans="1:10" x14ac:dyDescent="0.3">
      <c r="A14" s="11">
        <f t="shared" si="0"/>
        <v>0.49999999999999961</v>
      </c>
      <c r="B14" s="1">
        <v>15.698</v>
      </c>
      <c r="C14" s="1">
        <v>15.698</v>
      </c>
      <c r="D14" s="1">
        <v>15.698</v>
      </c>
      <c r="E14" s="1">
        <v>15.698</v>
      </c>
      <c r="F14" s="2">
        <v>15.698</v>
      </c>
      <c r="G14" s="2">
        <v>15.698</v>
      </c>
      <c r="H14" s="2">
        <v>15.698</v>
      </c>
      <c r="I14" s="2">
        <v>15.698</v>
      </c>
      <c r="J14" s="1">
        <v>0.05</v>
      </c>
    </row>
    <row r="15" spans="1:10" x14ac:dyDescent="0.3">
      <c r="A15" s="11">
        <f t="shared" si="0"/>
        <v>0.44999999999999962</v>
      </c>
      <c r="B15" s="1">
        <v>15.698</v>
      </c>
      <c r="C15" s="1">
        <v>15.698</v>
      </c>
      <c r="D15" s="1">
        <v>15.698</v>
      </c>
      <c r="E15" s="1">
        <v>15.698</v>
      </c>
      <c r="F15" s="2">
        <v>15.698</v>
      </c>
      <c r="G15" s="2">
        <v>15.698</v>
      </c>
      <c r="H15" s="2">
        <v>15.698</v>
      </c>
      <c r="I15" s="2">
        <v>15.698</v>
      </c>
      <c r="J15" s="1">
        <v>0.05</v>
      </c>
    </row>
    <row r="16" spans="1:10" x14ac:dyDescent="0.3">
      <c r="A16" s="11">
        <f t="shared" si="0"/>
        <v>0.39999999999999963</v>
      </c>
      <c r="B16" s="1">
        <v>15.698</v>
      </c>
      <c r="C16" s="1">
        <v>15.698</v>
      </c>
      <c r="D16" s="1">
        <v>15.698</v>
      </c>
      <c r="E16" s="1">
        <v>15.698</v>
      </c>
      <c r="F16" s="2">
        <v>15.698</v>
      </c>
      <c r="G16" s="2">
        <v>15.698</v>
      </c>
      <c r="H16" s="2">
        <v>15.698</v>
      </c>
      <c r="I16" s="2">
        <v>15.698</v>
      </c>
      <c r="J16" s="1">
        <v>0.05</v>
      </c>
    </row>
    <row r="17" spans="1:10" x14ac:dyDescent="0.3">
      <c r="A17" s="11">
        <f t="shared" si="0"/>
        <v>0.34999999999999964</v>
      </c>
      <c r="B17" s="1">
        <v>15.698</v>
      </c>
      <c r="C17" s="1">
        <v>15.698</v>
      </c>
      <c r="D17" s="1">
        <v>15.698</v>
      </c>
      <c r="E17" s="1">
        <v>15.698</v>
      </c>
      <c r="F17" s="2">
        <v>15.698</v>
      </c>
      <c r="G17" s="2">
        <v>15.698</v>
      </c>
      <c r="H17" s="2">
        <v>15.698</v>
      </c>
      <c r="I17" s="2">
        <v>15.698</v>
      </c>
      <c r="J17" s="1">
        <v>0.05</v>
      </c>
    </row>
    <row r="18" spans="1:10" x14ac:dyDescent="0.3">
      <c r="A18" s="11">
        <f t="shared" si="0"/>
        <v>0.29999999999999966</v>
      </c>
      <c r="B18" s="1">
        <v>15.698</v>
      </c>
      <c r="C18" s="1">
        <v>15.698</v>
      </c>
      <c r="D18" s="1">
        <v>15.698</v>
      </c>
      <c r="E18" s="1">
        <v>15.698</v>
      </c>
      <c r="F18" s="2">
        <v>15.698</v>
      </c>
      <c r="G18" s="2">
        <v>15.698</v>
      </c>
      <c r="H18" s="2">
        <v>15.698</v>
      </c>
      <c r="I18" s="2">
        <v>15.698</v>
      </c>
      <c r="J18" s="1">
        <v>0.05</v>
      </c>
    </row>
    <row r="19" spans="1:10" x14ac:dyDescent="0.3">
      <c r="A19" s="11">
        <f t="shared" si="0"/>
        <v>0.24999999999999967</v>
      </c>
      <c r="B19" s="1">
        <v>15.698</v>
      </c>
      <c r="C19" s="1">
        <v>15.698</v>
      </c>
      <c r="D19" s="1">
        <v>15.698</v>
      </c>
      <c r="E19" s="1">
        <v>15.698</v>
      </c>
      <c r="F19" s="2">
        <v>15.698</v>
      </c>
      <c r="G19" s="2">
        <v>15.698</v>
      </c>
      <c r="H19" s="2">
        <v>15.698</v>
      </c>
      <c r="I19" s="2">
        <v>15.698</v>
      </c>
      <c r="J19" s="1">
        <v>0.05</v>
      </c>
    </row>
    <row r="20" spans="1:10" x14ac:dyDescent="0.3">
      <c r="A20" s="11">
        <f t="shared" si="0"/>
        <v>0.19999999999999968</v>
      </c>
      <c r="B20" s="1">
        <v>15.698</v>
      </c>
      <c r="C20" s="1">
        <v>15.698</v>
      </c>
      <c r="D20" s="1">
        <v>15.698</v>
      </c>
      <c r="E20" s="1">
        <v>15.698</v>
      </c>
      <c r="F20" s="2">
        <v>15.698</v>
      </c>
      <c r="G20" s="2">
        <v>15.698</v>
      </c>
      <c r="H20" s="2">
        <v>15.698</v>
      </c>
      <c r="I20" s="2">
        <v>15.698</v>
      </c>
      <c r="J20" s="1">
        <v>0.05</v>
      </c>
    </row>
    <row r="21" spans="1:10" x14ac:dyDescent="0.3">
      <c r="A21" s="11">
        <f t="shared" si="0"/>
        <v>0.14999999999999969</v>
      </c>
      <c r="B21" s="1">
        <v>15.698</v>
      </c>
      <c r="C21" s="1">
        <v>15.698</v>
      </c>
      <c r="D21" s="1">
        <v>15.698</v>
      </c>
      <c r="E21" s="1">
        <v>15.698</v>
      </c>
      <c r="F21" s="2">
        <v>15.698</v>
      </c>
      <c r="G21" s="2">
        <v>15.698</v>
      </c>
      <c r="H21" s="2">
        <v>15.698</v>
      </c>
      <c r="I21" s="2">
        <v>15.698</v>
      </c>
      <c r="J21" s="1">
        <v>0.05</v>
      </c>
    </row>
    <row r="22" spans="1:10" x14ac:dyDescent="0.3">
      <c r="A22" s="11">
        <f t="shared" si="0"/>
        <v>9.9999999999999686E-2</v>
      </c>
      <c r="B22" s="1">
        <v>15.698</v>
      </c>
      <c r="C22" s="1">
        <v>15.698</v>
      </c>
      <c r="D22" s="1">
        <v>15.698</v>
      </c>
      <c r="E22" s="1">
        <v>15.698</v>
      </c>
      <c r="F22" s="2">
        <v>15.698</v>
      </c>
      <c r="G22" s="2">
        <v>15.698</v>
      </c>
      <c r="H22" s="2">
        <v>15.698</v>
      </c>
      <c r="I22" s="2">
        <v>15.698</v>
      </c>
      <c r="J22" s="1">
        <v>0.05</v>
      </c>
    </row>
    <row r="23" spans="1:10" x14ac:dyDescent="0.3">
      <c r="A23" s="11">
        <f t="shared" si="0"/>
        <v>4.9999999999999684E-2</v>
      </c>
      <c r="B23" s="1">
        <v>15.698</v>
      </c>
      <c r="C23" s="1">
        <v>15.698</v>
      </c>
      <c r="D23" s="1">
        <v>15.698</v>
      </c>
      <c r="E23" s="1">
        <v>15.698</v>
      </c>
      <c r="F23" s="2">
        <v>15.698</v>
      </c>
      <c r="G23" s="2">
        <v>15.698</v>
      </c>
      <c r="H23" s="2">
        <v>15.698</v>
      </c>
      <c r="I23" s="2">
        <v>15.698</v>
      </c>
      <c r="J23" s="1">
        <v>0.05</v>
      </c>
    </row>
    <row r="24" spans="1:10" x14ac:dyDescent="0.3">
      <c r="A24" s="11">
        <f t="shared" si="0"/>
        <v>-3.1918911957973251E-16</v>
      </c>
      <c r="B24" s="1">
        <v>15.698</v>
      </c>
      <c r="C24" s="1">
        <v>15.698</v>
      </c>
      <c r="D24" s="1">
        <v>15.698</v>
      </c>
      <c r="E24" s="1">
        <v>15.698</v>
      </c>
      <c r="F24" s="2">
        <v>15.698</v>
      </c>
      <c r="G24" s="2">
        <v>15.698</v>
      </c>
      <c r="H24" s="2">
        <v>15.698</v>
      </c>
      <c r="I24" s="2">
        <v>15.698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16.477619047619047</v>
      </c>
      <c r="C26" s="1">
        <f>AVERAGE(C4:C24)</f>
        <v>16.477619047619047</v>
      </c>
      <c r="D26" s="1">
        <f t="shared" ref="D26:I26" si="1">AVERAGE(D4:D24)</f>
        <v>16.477619047619047</v>
      </c>
      <c r="E26" s="1">
        <f t="shared" si="1"/>
        <v>16.477619047619047</v>
      </c>
      <c r="F26" s="2">
        <f t="shared" si="1"/>
        <v>16.580666666666666</v>
      </c>
      <c r="G26" s="2">
        <f t="shared" si="1"/>
        <v>16.580666666666666</v>
      </c>
      <c r="H26" s="2">
        <f t="shared" si="1"/>
        <v>16.580666666666666</v>
      </c>
      <c r="I26" s="2">
        <f t="shared" si="1"/>
        <v>16.580666666666666</v>
      </c>
      <c r="J26" s="1"/>
    </row>
    <row r="27" spans="1:10" x14ac:dyDescent="0.3">
      <c r="A27" t="s">
        <v>20</v>
      </c>
      <c r="B27" s="1">
        <f>SUMPRODUCT(B4:B24,$J4:$J24)</f>
        <v>16.161400000000004</v>
      </c>
      <c r="C27" s="1">
        <f t="shared" ref="C27:H27" si="2">SUMPRODUCT(C4:C24,$J4:$J24)</f>
        <v>16.161400000000004</v>
      </c>
      <c r="D27" s="1">
        <f t="shared" si="2"/>
        <v>16.161400000000004</v>
      </c>
      <c r="E27" s="1">
        <f t="shared" si="2"/>
        <v>16.161400000000004</v>
      </c>
      <c r="F27" s="2">
        <f t="shared" si="2"/>
        <v>16.269600000000004</v>
      </c>
      <c r="G27" s="2">
        <f t="shared" si="2"/>
        <v>16.269600000000004</v>
      </c>
      <c r="H27" s="2">
        <f t="shared" si="2"/>
        <v>16.269600000000004</v>
      </c>
      <c r="I27" s="2">
        <f>SUMPRODUCT(I4:I24,$J4:$J24)</f>
        <v>16.269600000000004</v>
      </c>
      <c r="J27" s="1"/>
    </row>
    <row r="28" spans="1:10" x14ac:dyDescent="0.3">
      <c r="A28" t="s">
        <v>21</v>
      </c>
      <c r="B28" s="1">
        <f>B6-B22</f>
        <v>0</v>
      </c>
      <c r="C28" s="1">
        <f t="shared" ref="C28:I28" si="3">C6-C22</f>
        <v>0</v>
      </c>
      <c r="D28" s="1">
        <f t="shared" si="3"/>
        <v>0</v>
      </c>
      <c r="E28" s="1">
        <f t="shared" si="3"/>
        <v>0</v>
      </c>
      <c r="F28" s="2">
        <f>F6-F22</f>
        <v>1.0820000000000007</v>
      </c>
      <c r="G28" s="2">
        <f t="shared" si="3"/>
        <v>1.0820000000000007</v>
      </c>
      <c r="H28" s="2">
        <f t="shared" si="3"/>
        <v>1.0820000000000007</v>
      </c>
      <c r="I28" s="2">
        <f t="shared" si="3"/>
        <v>1.0820000000000007</v>
      </c>
      <c r="J28" s="1"/>
    </row>
    <row r="29" spans="1:10" x14ac:dyDescent="0.3">
      <c r="A29" t="s">
        <v>1</v>
      </c>
      <c r="B29" s="1">
        <f>B4-B24</f>
        <v>14.208000000000002</v>
      </c>
      <c r="C29" s="1">
        <f t="shared" ref="C29:I29" si="4">C4-C24</f>
        <v>14.208000000000002</v>
      </c>
      <c r="D29" s="1">
        <f t="shared" si="4"/>
        <v>14.208000000000002</v>
      </c>
      <c r="E29" s="1">
        <f t="shared" si="4"/>
        <v>14.208000000000002</v>
      </c>
      <c r="F29" s="2">
        <f t="shared" si="4"/>
        <v>14.208000000000002</v>
      </c>
      <c r="G29" s="2">
        <f t="shared" si="4"/>
        <v>14.208000000000002</v>
      </c>
      <c r="H29" s="2">
        <f t="shared" si="4"/>
        <v>14.208000000000002</v>
      </c>
      <c r="I29" s="2">
        <f t="shared" si="4"/>
        <v>14.208000000000002</v>
      </c>
      <c r="J29" s="1"/>
    </row>
    <row r="30" spans="1:10" x14ac:dyDescent="0.3">
      <c r="A30" t="s">
        <v>2</v>
      </c>
      <c r="B30" s="1">
        <f>_xlfn.STDEV.P(B4:B24)</f>
        <v>3.0377485158174991</v>
      </c>
      <c r="C30" s="1">
        <f t="shared" ref="C30:I30" si="5">_xlfn.STDEV.P(C4:C24)</f>
        <v>3.0377485158174991</v>
      </c>
      <c r="D30" s="1">
        <f t="shared" si="5"/>
        <v>3.0377485158174991</v>
      </c>
      <c r="E30" s="1">
        <f t="shared" si="5"/>
        <v>3.0377485158174991</v>
      </c>
      <c r="F30" s="2">
        <f t="shared" si="5"/>
        <v>3.0416676555771347</v>
      </c>
      <c r="G30" s="2">
        <f t="shared" si="5"/>
        <v>3.0416676555771347</v>
      </c>
      <c r="H30" s="2">
        <f t="shared" si="5"/>
        <v>3.0416676555771347</v>
      </c>
      <c r="I30" s="2">
        <f t="shared" si="5"/>
        <v>3.0416676555771347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15.698</v>
      </c>
      <c r="C32" s="1">
        <f t="shared" ref="C32:I32" si="6">_xlfn.PERCENTILE.INC(C4:C24,0.1)</f>
        <v>15.698</v>
      </c>
      <c r="D32" s="1">
        <f t="shared" si="6"/>
        <v>15.698</v>
      </c>
      <c r="E32" s="1">
        <f t="shared" si="6"/>
        <v>15.698</v>
      </c>
      <c r="F32" s="2">
        <f>_xlfn.PERCENTILE.INC(F4:F24,0.1)</f>
        <v>15.698</v>
      </c>
      <c r="G32" s="2">
        <f t="shared" si="6"/>
        <v>15.698</v>
      </c>
      <c r="H32" s="2">
        <f t="shared" si="6"/>
        <v>15.698</v>
      </c>
      <c r="I32" s="2">
        <f t="shared" si="6"/>
        <v>15.698</v>
      </c>
    </row>
    <row r="33" spans="1:9" x14ac:dyDescent="0.3">
      <c r="A33" t="s">
        <v>4</v>
      </c>
      <c r="B33" s="1">
        <f>_xlfn.PERCENTILE.INC(B4:B24,0.25)</f>
        <v>15.698</v>
      </c>
      <c r="C33" s="1">
        <f t="shared" ref="C33:I33" si="7">_xlfn.PERCENTILE.INC(C4:C24,0.25)</f>
        <v>15.698</v>
      </c>
      <c r="D33" s="1">
        <f t="shared" si="7"/>
        <v>15.698</v>
      </c>
      <c r="E33" s="1">
        <f t="shared" si="7"/>
        <v>15.698</v>
      </c>
      <c r="F33" s="2">
        <f t="shared" si="7"/>
        <v>15.698</v>
      </c>
      <c r="G33" s="2">
        <f t="shared" si="7"/>
        <v>15.698</v>
      </c>
      <c r="H33" s="2">
        <f t="shared" si="7"/>
        <v>15.698</v>
      </c>
      <c r="I33" s="2">
        <f t="shared" si="7"/>
        <v>15.698</v>
      </c>
    </row>
    <row r="34" spans="1:9" x14ac:dyDescent="0.3">
      <c r="A34" t="s">
        <v>5</v>
      </c>
      <c r="B34" s="1">
        <f>_xlfn.PERCENTILE.INC(B4:B24,0.5)</f>
        <v>15.698</v>
      </c>
      <c r="C34" s="1">
        <f t="shared" ref="C34:I34" si="8">_xlfn.PERCENTILE.INC(C4:C24,0.5)</f>
        <v>15.698</v>
      </c>
      <c r="D34" s="1">
        <f t="shared" si="8"/>
        <v>15.698</v>
      </c>
      <c r="E34" s="1">
        <f t="shared" si="8"/>
        <v>15.698</v>
      </c>
      <c r="F34" s="2">
        <f>_xlfn.PERCENTILE.INC(F4:F24,0.5)</f>
        <v>15.698</v>
      </c>
      <c r="G34" s="2">
        <f t="shared" si="8"/>
        <v>15.698</v>
      </c>
      <c r="H34" s="2">
        <f t="shared" si="8"/>
        <v>15.698</v>
      </c>
      <c r="I34" s="2">
        <f t="shared" si="8"/>
        <v>15.698</v>
      </c>
    </row>
    <row r="35" spans="1:9" x14ac:dyDescent="0.3">
      <c r="A35" t="s">
        <v>23</v>
      </c>
      <c r="B35" s="1">
        <f>_xlfn.PERCENTILE.INC(B4:B24,0.75)</f>
        <v>15.698</v>
      </c>
      <c r="C35" s="1">
        <f t="shared" ref="C35:I35" si="9">_xlfn.PERCENTILE.INC(C4:C24,0.75)</f>
        <v>15.698</v>
      </c>
      <c r="D35" s="1">
        <f t="shared" si="9"/>
        <v>15.698</v>
      </c>
      <c r="E35" s="1">
        <f t="shared" si="9"/>
        <v>15.698</v>
      </c>
      <c r="F35" s="2">
        <f t="shared" si="9"/>
        <v>15.698</v>
      </c>
      <c r="G35" s="2">
        <f t="shared" si="9"/>
        <v>15.698</v>
      </c>
      <c r="H35" s="2">
        <f t="shared" si="9"/>
        <v>15.698</v>
      </c>
      <c r="I35" s="2">
        <f t="shared" si="9"/>
        <v>15.698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10" t="s">
        <v>25</v>
      </c>
    </row>
    <row r="39" spans="1:9" x14ac:dyDescent="0.3">
      <c r="A39" s="10" t="s">
        <v>22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1.66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1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1">
        <v>1</v>
      </c>
      <c r="B4" s="1">
        <v>30.877999999999993</v>
      </c>
      <c r="C4" s="1">
        <v>30.877999999999993</v>
      </c>
      <c r="D4" s="1">
        <v>30.877999999999993</v>
      </c>
      <c r="E4" s="1">
        <v>30.877999999999993</v>
      </c>
      <c r="F4" s="2">
        <v>635.04200000000003</v>
      </c>
      <c r="G4" s="2">
        <v>639.27466666666669</v>
      </c>
      <c r="H4" s="2">
        <v>643.50733333333335</v>
      </c>
      <c r="I4" s="2">
        <v>651.97266666666667</v>
      </c>
      <c r="J4" s="5">
        <v>2.5000000000000001E-2</v>
      </c>
    </row>
    <row r="5" spans="1:10" x14ac:dyDescent="0.3">
      <c r="A5" s="11">
        <f>A4-5%</f>
        <v>0.95</v>
      </c>
      <c r="B5" s="1">
        <v>19.8096</v>
      </c>
      <c r="C5" s="1">
        <v>19.8096</v>
      </c>
      <c r="D5" s="1">
        <v>19.8096</v>
      </c>
      <c r="E5" s="1">
        <v>19.8096</v>
      </c>
      <c r="F5" s="2">
        <v>441.98311999999993</v>
      </c>
      <c r="G5" s="2">
        <v>381.86282666666671</v>
      </c>
      <c r="H5" s="2">
        <v>321.74253333333331</v>
      </c>
      <c r="I5" s="2">
        <v>201.50194666666664</v>
      </c>
      <c r="J5" s="1">
        <v>0.05</v>
      </c>
    </row>
    <row r="6" spans="1:10" x14ac:dyDescent="0.3">
      <c r="A6" s="11">
        <f t="shared" ref="A6:A24" si="0">A5-5%</f>
        <v>0.89999999999999991</v>
      </c>
      <c r="B6" s="1">
        <v>18.294800000000002</v>
      </c>
      <c r="C6" s="1">
        <v>18.294800000000002</v>
      </c>
      <c r="D6" s="1">
        <v>18.294800000000002</v>
      </c>
      <c r="E6" s="1">
        <v>18.294800000000002</v>
      </c>
      <c r="F6" s="2">
        <v>277.54640000000006</v>
      </c>
      <c r="G6" s="2">
        <v>162.61386666666667</v>
      </c>
      <c r="H6" s="2">
        <v>47.681333333333328</v>
      </c>
      <c r="I6" s="2">
        <v>41.059599999999996</v>
      </c>
      <c r="J6" s="1">
        <v>0.05</v>
      </c>
    </row>
    <row r="7" spans="1:10" x14ac:dyDescent="0.3">
      <c r="A7" s="11">
        <f t="shared" si="0"/>
        <v>0.84999999999999987</v>
      </c>
      <c r="B7" s="1">
        <v>17.429200000000002</v>
      </c>
      <c r="C7" s="1">
        <v>17.429200000000002</v>
      </c>
      <c r="D7" s="1">
        <v>17.429200000000002</v>
      </c>
      <c r="E7" s="1">
        <v>17.429200000000002</v>
      </c>
      <c r="F7" s="2">
        <v>135.25824</v>
      </c>
      <c r="G7" s="2">
        <v>39.229199999999992</v>
      </c>
      <c r="H7" s="2">
        <v>34.105999999999995</v>
      </c>
      <c r="I7" s="2">
        <v>34.692399999999992</v>
      </c>
      <c r="J7" s="1">
        <v>0.05</v>
      </c>
    </row>
    <row r="8" spans="1:10" x14ac:dyDescent="0.3">
      <c r="A8" s="11">
        <f t="shared" si="0"/>
        <v>0.79999999999999982</v>
      </c>
      <c r="B8" s="1">
        <v>16.563600000000001</v>
      </c>
      <c r="C8" s="1">
        <v>16.563600000000001</v>
      </c>
      <c r="D8" s="1">
        <v>16.563600000000001</v>
      </c>
      <c r="E8" s="1">
        <v>16.563600000000001</v>
      </c>
      <c r="F8" s="2">
        <v>36.4392</v>
      </c>
      <c r="G8" s="2">
        <v>29.170666666666662</v>
      </c>
      <c r="H8" s="2">
        <v>28.303333333333327</v>
      </c>
      <c r="I8" s="2">
        <v>32.62866666666666</v>
      </c>
      <c r="J8" s="1">
        <v>0.05</v>
      </c>
    </row>
    <row r="9" spans="1:10" x14ac:dyDescent="0.3">
      <c r="A9" s="11">
        <f t="shared" si="0"/>
        <v>0.74999999999999978</v>
      </c>
      <c r="B9" s="1">
        <v>15.698</v>
      </c>
      <c r="C9" s="1">
        <v>15.698</v>
      </c>
      <c r="D9" s="1">
        <v>15.698</v>
      </c>
      <c r="E9" s="1">
        <v>15.698</v>
      </c>
      <c r="F9" s="2">
        <v>30.203999999999994</v>
      </c>
      <c r="G9" s="2">
        <v>26.109333333333332</v>
      </c>
      <c r="H9" s="2">
        <v>25.966666666666665</v>
      </c>
      <c r="I9" s="2">
        <v>32.62866666666666</v>
      </c>
      <c r="J9" s="1">
        <v>0.05</v>
      </c>
    </row>
    <row r="10" spans="1:10" x14ac:dyDescent="0.3">
      <c r="A10" s="11">
        <f t="shared" si="0"/>
        <v>0.69999999999999973</v>
      </c>
      <c r="B10" s="1">
        <v>15.698</v>
      </c>
      <c r="C10" s="1">
        <v>15.698</v>
      </c>
      <c r="D10" s="1">
        <v>15.698</v>
      </c>
      <c r="E10" s="1">
        <v>15.698</v>
      </c>
      <c r="F10" s="2">
        <v>26.161199999999997</v>
      </c>
      <c r="G10" s="2">
        <v>24.001599999999996</v>
      </c>
      <c r="H10" s="2">
        <v>24.523999999999994</v>
      </c>
      <c r="I10" s="2">
        <v>32.62866666666666</v>
      </c>
      <c r="J10" s="1">
        <v>0.05</v>
      </c>
    </row>
    <row r="11" spans="1:10" x14ac:dyDescent="0.3">
      <c r="A11" s="11">
        <f t="shared" si="0"/>
        <v>0.64999999999999969</v>
      </c>
      <c r="B11" s="1">
        <v>15.698</v>
      </c>
      <c r="C11" s="1">
        <v>15.698</v>
      </c>
      <c r="D11" s="1">
        <v>15.698</v>
      </c>
      <c r="E11" s="1">
        <v>15.698</v>
      </c>
      <c r="F11" s="2">
        <v>24.1568</v>
      </c>
      <c r="G11" s="2">
        <v>23.176666666666662</v>
      </c>
      <c r="H11" s="2">
        <v>24.16333333333333</v>
      </c>
      <c r="I11" s="2">
        <v>32.62866666666666</v>
      </c>
      <c r="J11" s="1">
        <v>0.05</v>
      </c>
    </row>
    <row r="12" spans="1:10" x14ac:dyDescent="0.3">
      <c r="A12" s="11">
        <f t="shared" si="0"/>
        <v>0.59999999999999964</v>
      </c>
      <c r="B12" s="1">
        <v>15.698</v>
      </c>
      <c r="C12" s="1">
        <v>15.698</v>
      </c>
      <c r="D12" s="1">
        <v>15.698</v>
      </c>
      <c r="E12" s="1">
        <v>15.698</v>
      </c>
      <c r="F12" s="2">
        <v>22.293599999999998</v>
      </c>
      <c r="G12" s="2">
        <v>22.599599999999995</v>
      </c>
      <c r="H12" s="2">
        <v>24.16333333333333</v>
      </c>
      <c r="I12" s="2">
        <v>32.62866666666666</v>
      </c>
      <c r="J12" s="1">
        <v>0.05</v>
      </c>
    </row>
    <row r="13" spans="1:10" x14ac:dyDescent="0.3">
      <c r="A13" s="11">
        <f t="shared" si="0"/>
        <v>0.5499999999999996</v>
      </c>
      <c r="B13" s="1">
        <v>15.698</v>
      </c>
      <c r="C13" s="1">
        <v>15.698</v>
      </c>
      <c r="D13" s="1">
        <v>15.698</v>
      </c>
      <c r="E13" s="1">
        <v>15.698</v>
      </c>
      <c r="F13" s="2">
        <v>21.108000000000001</v>
      </c>
      <c r="G13" s="2">
        <v>21.733999999999998</v>
      </c>
      <c r="H13" s="2">
        <v>24.16333333333333</v>
      </c>
      <c r="I13" s="2">
        <v>32.62866666666666</v>
      </c>
      <c r="J13" s="1">
        <v>0.05</v>
      </c>
    </row>
    <row r="14" spans="1:10" x14ac:dyDescent="0.3">
      <c r="A14" s="11">
        <f t="shared" si="0"/>
        <v>0.49999999999999961</v>
      </c>
      <c r="B14" s="1">
        <v>15.698</v>
      </c>
      <c r="C14" s="1">
        <v>15.698</v>
      </c>
      <c r="D14" s="1">
        <v>15.698</v>
      </c>
      <c r="E14" s="1">
        <v>15.698</v>
      </c>
      <c r="F14" s="2">
        <v>21.108000000000001</v>
      </c>
      <c r="G14" s="2">
        <v>21.733999999999998</v>
      </c>
      <c r="H14" s="2">
        <v>24.16333333333333</v>
      </c>
      <c r="I14" s="2">
        <v>32.62866666666666</v>
      </c>
      <c r="J14" s="1">
        <v>0.05</v>
      </c>
    </row>
    <row r="15" spans="1:10" x14ac:dyDescent="0.3">
      <c r="A15" s="11">
        <f t="shared" si="0"/>
        <v>0.44999999999999962</v>
      </c>
      <c r="B15" s="1">
        <v>15.698</v>
      </c>
      <c r="C15" s="1">
        <v>15.698</v>
      </c>
      <c r="D15" s="1">
        <v>15.698</v>
      </c>
      <c r="E15" s="1">
        <v>15.698</v>
      </c>
      <c r="F15" s="2">
        <v>21.108000000000001</v>
      </c>
      <c r="G15" s="2">
        <v>21.733999999999998</v>
      </c>
      <c r="H15" s="2">
        <v>24.16333333333333</v>
      </c>
      <c r="I15" s="2">
        <v>32.62866666666666</v>
      </c>
      <c r="J15" s="1">
        <v>0.05</v>
      </c>
    </row>
    <row r="16" spans="1:10" x14ac:dyDescent="0.3">
      <c r="A16" s="11">
        <f t="shared" si="0"/>
        <v>0.39999999999999963</v>
      </c>
      <c r="B16" s="1">
        <v>15.698</v>
      </c>
      <c r="C16" s="1">
        <v>15.698</v>
      </c>
      <c r="D16" s="1">
        <v>15.698</v>
      </c>
      <c r="E16" s="1">
        <v>15.698</v>
      </c>
      <c r="F16" s="2">
        <v>20.458800000000004</v>
      </c>
      <c r="G16" s="2">
        <v>20.868399999999998</v>
      </c>
      <c r="H16" s="2">
        <v>24.16333333333333</v>
      </c>
      <c r="I16" s="2">
        <v>32.62866666666666</v>
      </c>
      <c r="J16" s="1">
        <v>0.05</v>
      </c>
    </row>
    <row r="17" spans="1:10" x14ac:dyDescent="0.3">
      <c r="A17" s="11">
        <f t="shared" si="0"/>
        <v>0.34999999999999964</v>
      </c>
      <c r="B17" s="1">
        <v>15.698</v>
      </c>
      <c r="C17" s="1">
        <v>15.698</v>
      </c>
      <c r="D17" s="1">
        <v>15.698</v>
      </c>
      <c r="E17" s="1">
        <v>15.698</v>
      </c>
      <c r="F17" s="2">
        <v>19.160399999999999</v>
      </c>
      <c r="G17" s="2">
        <v>19.930666666666664</v>
      </c>
      <c r="H17" s="2">
        <v>24.16333333333333</v>
      </c>
      <c r="I17" s="2">
        <v>32.62866666666666</v>
      </c>
      <c r="J17" s="1">
        <v>0.05</v>
      </c>
    </row>
    <row r="18" spans="1:10" x14ac:dyDescent="0.3">
      <c r="A18" s="11">
        <f t="shared" si="0"/>
        <v>0.29999999999999966</v>
      </c>
      <c r="B18" s="1">
        <v>15.698</v>
      </c>
      <c r="C18" s="1">
        <v>15.698</v>
      </c>
      <c r="D18" s="1">
        <v>15.698</v>
      </c>
      <c r="E18" s="1">
        <v>15.698</v>
      </c>
      <c r="F18" s="2">
        <v>17.645600000000002</v>
      </c>
      <c r="G18" s="2">
        <v>19.930666666666664</v>
      </c>
      <c r="H18" s="2">
        <v>24.16333333333333</v>
      </c>
      <c r="I18" s="2">
        <v>32.62866666666666</v>
      </c>
      <c r="J18" s="1">
        <v>0.05</v>
      </c>
    </row>
    <row r="19" spans="1:10" x14ac:dyDescent="0.3">
      <c r="A19" s="11">
        <f t="shared" si="0"/>
        <v>0.24999999999999967</v>
      </c>
      <c r="B19" s="1">
        <v>15.698</v>
      </c>
      <c r="C19" s="1">
        <v>15.698</v>
      </c>
      <c r="D19" s="1">
        <v>15.698</v>
      </c>
      <c r="E19" s="1">
        <v>15.698</v>
      </c>
      <c r="F19" s="2">
        <v>16.78</v>
      </c>
      <c r="G19" s="2">
        <v>19.930666666666664</v>
      </c>
      <c r="H19" s="2">
        <v>24.16333333333333</v>
      </c>
      <c r="I19" s="2">
        <v>32.62866666666666</v>
      </c>
      <c r="J19" s="1">
        <v>0.05</v>
      </c>
    </row>
    <row r="20" spans="1:10" x14ac:dyDescent="0.3">
      <c r="A20" s="11">
        <f t="shared" si="0"/>
        <v>0.19999999999999968</v>
      </c>
      <c r="B20" s="1">
        <v>15.698</v>
      </c>
      <c r="C20" s="1">
        <v>15.698</v>
      </c>
      <c r="D20" s="1">
        <v>15.698</v>
      </c>
      <c r="E20" s="1">
        <v>15.698</v>
      </c>
      <c r="F20" s="2">
        <v>15.914399999999999</v>
      </c>
      <c r="G20" s="2">
        <v>19.930666666666664</v>
      </c>
      <c r="H20" s="2">
        <v>24.16333333333333</v>
      </c>
      <c r="I20" s="2">
        <v>32.62866666666666</v>
      </c>
      <c r="J20" s="1">
        <v>0.05</v>
      </c>
    </row>
    <row r="21" spans="1:10" x14ac:dyDescent="0.3">
      <c r="A21" s="11">
        <f t="shared" si="0"/>
        <v>0.14999999999999969</v>
      </c>
      <c r="B21" s="1">
        <v>15.698</v>
      </c>
      <c r="C21" s="1">
        <v>15.698</v>
      </c>
      <c r="D21" s="1">
        <v>15.698</v>
      </c>
      <c r="E21" s="1">
        <v>15.698</v>
      </c>
      <c r="F21" s="2">
        <v>15.698</v>
      </c>
      <c r="G21" s="2">
        <v>19.930666666666664</v>
      </c>
      <c r="H21" s="2">
        <v>24.16333333333333</v>
      </c>
      <c r="I21" s="2">
        <v>32.62866666666666</v>
      </c>
      <c r="J21" s="1">
        <v>0.05</v>
      </c>
    </row>
    <row r="22" spans="1:10" x14ac:dyDescent="0.3">
      <c r="A22" s="11">
        <f t="shared" si="0"/>
        <v>9.9999999999999686E-2</v>
      </c>
      <c r="B22" s="1">
        <v>15.698</v>
      </c>
      <c r="C22" s="1">
        <v>15.698</v>
      </c>
      <c r="D22" s="1">
        <v>15.698</v>
      </c>
      <c r="E22" s="1">
        <v>15.698</v>
      </c>
      <c r="F22" s="2">
        <v>15.698</v>
      </c>
      <c r="G22" s="2">
        <v>19.930666666666664</v>
      </c>
      <c r="H22" s="2">
        <v>24.16333333333333</v>
      </c>
      <c r="I22" s="2">
        <v>32.62866666666666</v>
      </c>
      <c r="J22" s="1">
        <v>0.05</v>
      </c>
    </row>
    <row r="23" spans="1:10" x14ac:dyDescent="0.3">
      <c r="A23" s="11">
        <f t="shared" si="0"/>
        <v>4.9999999999999684E-2</v>
      </c>
      <c r="B23" s="1">
        <v>15.698</v>
      </c>
      <c r="C23" s="1">
        <v>15.698</v>
      </c>
      <c r="D23" s="1">
        <v>15.698</v>
      </c>
      <c r="E23" s="1">
        <v>15.698</v>
      </c>
      <c r="F23" s="2">
        <v>15.698</v>
      </c>
      <c r="G23" s="2">
        <v>19.930666666666664</v>
      </c>
      <c r="H23" s="2">
        <v>24.16333333333333</v>
      </c>
      <c r="I23" s="2">
        <v>32.62866666666666</v>
      </c>
      <c r="J23" s="1">
        <v>0.05</v>
      </c>
    </row>
    <row r="24" spans="1:10" x14ac:dyDescent="0.3">
      <c r="A24" s="11">
        <f t="shared" si="0"/>
        <v>-3.1918911957973251E-16</v>
      </c>
      <c r="B24" s="1">
        <v>15.698</v>
      </c>
      <c r="C24" s="1">
        <v>15.698</v>
      </c>
      <c r="D24" s="1">
        <v>15.698</v>
      </c>
      <c r="E24" s="1">
        <v>15.698</v>
      </c>
      <c r="F24" s="2">
        <v>15.698</v>
      </c>
      <c r="G24" s="2">
        <v>19.930666666666664</v>
      </c>
      <c r="H24" s="2">
        <v>24.16333333333333</v>
      </c>
      <c r="I24" s="2">
        <v>32.62866666666666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16.863961904761901</v>
      </c>
      <c r="C26" s="1">
        <f>AVERAGE(C4:C24)</f>
        <v>16.863961904761901</v>
      </c>
      <c r="D26" s="1">
        <f t="shared" ref="D26:I26" si="1">AVERAGE(D4:D24)</f>
        <v>16.863961904761901</v>
      </c>
      <c r="E26" s="1">
        <f t="shared" si="1"/>
        <v>16.863961904761901</v>
      </c>
      <c r="F26" s="2">
        <f t="shared" si="1"/>
        <v>87.864750476190494</v>
      </c>
      <c r="G26" s="2">
        <f t="shared" si="1"/>
        <v>75.883531428571416</v>
      </c>
      <c r="H26" s="2">
        <f t="shared" si="1"/>
        <v>69.719898412698456</v>
      </c>
      <c r="I26" s="2">
        <f t="shared" si="1"/>
        <v>70.662568888888927</v>
      </c>
      <c r="J26" s="1"/>
    </row>
    <row r="27" spans="1:10" x14ac:dyDescent="0.3">
      <c r="A27" t="s">
        <v>20</v>
      </c>
      <c r="B27" s="1">
        <f>SUMPRODUCT(B4:B24,$J4:$J24)</f>
        <v>16.542760000000005</v>
      </c>
      <c r="C27" s="1">
        <f t="shared" ref="C27:H27" si="2">SUMPRODUCT(C4:C24,$J4:$J24)</f>
        <v>16.542760000000005</v>
      </c>
      <c r="D27" s="1">
        <f t="shared" si="2"/>
        <v>16.542760000000005</v>
      </c>
      <c r="E27" s="1">
        <f t="shared" si="2"/>
        <v>16.542760000000005</v>
      </c>
      <c r="F27" s="2">
        <f t="shared" si="2"/>
        <v>75.989488000000009</v>
      </c>
      <c r="G27" s="2">
        <f t="shared" si="2"/>
        <v>63.197574666666661</v>
      </c>
      <c r="H27" s="2">
        <f t="shared" si="2"/>
        <v>56.514126666666627</v>
      </c>
      <c r="I27" s="2">
        <f>SUMPRODUCT(I4:I24,$J4:$J24)</f>
        <v>57.080664000000006</v>
      </c>
      <c r="J27" s="1"/>
    </row>
    <row r="28" spans="1:10" x14ac:dyDescent="0.3">
      <c r="A28" t="s">
        <v>21</v>
      </c>
      <c r="B28" s="1">
        <f>B6-B22</f>
        <v>2.5968000000000018</v>
      </c>
      <c r="C28" s="1">
        <f t="shared" ref="C28:I28" si="3">C6-C22</f>
        <v>2.5968000000000018</v>
      </c>
      <c r="D28" s="1">
        <f t="shared" si="3"/>
        <v>2.5968000000000018</v>
      </c>
      <c r="E28" s="1">
        <f t="shared" si="3"/>
        <v>2.5968000000000018</v>
      </c>
      <c r="F28" s="2">
        <f>F6-F22</f>
        <v>261.84840000000008</v>
      </c>
      <c r="G28" s="2">
        <f t="shared" si="3"/>
        <v>142.6832</v>
      </c>
      <c r="H28" s="2">
        <f t="shared" si="3"/>
        <v>23.517999999999997</v>
      </c>
      <c r="I28" s="2">
        <f t="shared" si="3"/>
        <v>8.4309333333333356</v>
      </c>
      <c r="J28" s="1"/>
    </row>
    <row r="29" spans="1:10" x14ac:dyDescent="0.3">
      <c r="A29" t="s">
        <v>1</v>
      </c>
      <c r="B29" s="1">
        <f>B4-B24</f>
        <v>15.179999999999993</v>
      </c>
      <c r="C29" s="1">
        <f t="shared" ref="C29:I29" si="4">C4-C24</f>
        <v>15.179999999999993</v>
      </c>
      <c r="D29" s="1">
        <f t="shared" si="4"/>
        <v>15.179999999999993</v>
      </c>
      <c r="E29" s="1">
        <f t="shared" si="4"/>
        <v>15.179999999999993</v>
      </c>
      <c r="F29" s="2">
        <f t="shared" si="4"/>
        <v>619.34400000000005</v>
      </c>
      <c r="G29" s="2">
        <f t="shared" si="4"/>
        <v>619.34400000000005</v>
      </c>
      <c r="H29" s="2">
        <f t="shared" si="4"/>
        <v>619.34400000000005</v>
      </c>
      <c r="I29" s="2">
        <f t="shared" si="4"/>
        <v>619.34400000000005</v>
      </c>
      <c r="J29" s="1"/>
    </row>
    <row r="30" spans="1:10" x14ac:dyDescent="0.3">
      <c r="A30" t="s">
        <v>2</v>
      </c>
      <c r="B30" s="1">
        <f>_xlfn.STDEV.P(B4:B24)</f>
        <v>3.3042435282204621</v>
      </c>
      <c r="C30" s="1">
        <f t="shared" ref="C30:I30" si="5">_xlfn.STDEV.P(C4:C24)</f>
        <v>3.3042435282204621</v>
      </c>
      <c r="D30" s="1">
        <f t="shared" si="5"/>
        <v>3.3042435282204621</v>
      </c>
      <c r="E30" s="1">
        <f t="shared" si="5"/>
        <v>3.3042435282204621</v>
      </c>
      <c r="F30" s="2">
        <f t="shared" si="5"/>
        <v>160.32541516646464</v>
      </c>
      <c r="G30" s="2">
        <f t="shared" si="5"/>
        <v>149.5606333917288</v>
      </c>
      <c r="H30" s="2">
        <f t="shared" si="5"/>
        <v>142.96676806437023</v>
      </c>
      <c r="I30" s="2">
        <f t="shared" si="5"/>
        <v>134.83718269557187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15.698</v>
      </c>
      <c r="C32" s="1">
        <f t="shared" ref="C32:I32" si="6">_xlfn.PERCENTILE.INC(C4:C24,0.1)</f>
        <v>15.698</v>
      </c>
      <c r="D32" s="1">
        <f t="shared" si="6"/>
        <v>15.698</v>
      </c>
      <c r="E32" s="1">
        <f t="shared" si="6"/>
        <v>15.698</v>
      </c>
      <c r="F32" s="2">
        <f>_xlfn.PERCENTILE.INC(F4:F24,0.1)</f>
        <v>15.698</v>
      </c>
      <c r="G32" s="2">
        <f t="shared" si="6"/>
        <v>19.930666666666664</v>
      </c>
      <c r="H32" s="2">
        <f t="shared" si="6"/>
        <v>24.16333333333333</v>
      </c>
      <c r="I32" s="2">
        <f t="shared" si="6"/>
        <v>32.62866666666666</v>
      </c>
    </row>
    <row r="33" spans="1:9" x14ac:dyDescent="0.3">
      <c r="A33" t="s">
        <v>4</v>
      </c>
      <c r="B33" s="1">
        <f>_xlfn.PERCENTILE.INC(B4:B24,0.25)</f>
        <v>15.698</v>
      </c>
      <c r="C33" s="1">
        <f t="shared" ref="C33:I33" si="7">_xlfn.PERCENTILE.INC(C4:C24,0.25)</f>
        <v>15.698</v>
      </c>
      <c r="D33" s="1">
        <f t="shared" si="7"/>
        <v>15.698</v>
      </c>
      <c r="E33" s="1">
        <f t="shared" si="7"/>
        <v>15.698</v>
      </c>
      <c r="F33" s="2">
        <f t="shared" si="7"/>
        <v>16.78</v>
      </c>
      <c r="G33" s="2">
        <f t="shared" si="7"/>
        <v>19.930666666666664</v>
      </c>
      <c r="H33" s="2">
        <f t="shared" si="7"/>
        <v>24.16333333333333</v>
      </c>
      <c r="I33" s="2">
        <f t="shared" si="7"/>
        <v>32.62866666666666</v>
      </c>
    </row>
    <row r="34" spans="1:9" x14ac:dyDescent="0.3">
      <c r="A34" t="s">
        <v>5</v>
      </c>
      <c r="B34" s="1">
        <f>_xlfn.PERCENTILE.INC(B4:B24,0.5)</f>
        <v>15.698</v>
      </c>
      <c r="C34" s="1">
        <f t="shared" ref="C34:I34" si="8">_xlfn.PERCENTILE.INC(C4:C24,0.5)</f>
        <v>15.698</v>
      </c>
      <c r="D34" s="1">
        <f t="shared" si="8"/>
        <v>15.698</v>
      </c>
      <c r="E34" s="1">
        <f t="shared" si="8"/>
        <v>15.698</v>
      </c>
      <c r="F34" s="2">
        <f>_xlfn.PERCENTILE.INC(F4:F24,0.5)</f>
        <v>21.108000000000001</v>
      </c>
      <c r="G34" s="2">
        <f t="shared" si="8"/>
        <v>21.733999999999998</v>
      </c>
      <c r="H34" s="2">
        <f t="shared" si="8"/>
        <v>24.16333333333333</v>
      </c>
      <c r="I34" s="2">
        <f t="shared" si="8"/>
        <v>32.62866666666666</v>
      </c>
    </row>
    <row r="35" spans="1:9" x14ac:dyDescent="0.3">
      <c r="A35" t="s">
        <v>23</v>
      </c>
      <c r="B35" s="1">
        <f>_xlfn.PERCENTILE.INC(B4:B24,0.75)</f>
        <v>15.698</v>
      </c>
      <c r="C35" s="1">
        <f t="shared" ref="C35:I35" si="9">_xlfn.PERCENTILE.INC(C4:C24,0.75)</f>
        <v>15.698</v>
      </c>
      <c r="D35" s="1">
        <f t="shared" si="9"/>
        <v>15.698</v>
      </c>
      <c r="E35" s="1">
        <f t="shared" si="9"/>
        <v>15.698</v>
      </c>
      <c r="F35" s="2">
        <f t="shared" si="9"/>
        <v>30.203999999999994</v>
      </c>
      <c r="G35" s="2">
        <f t="shared" si="9"/>
        <v>26.109333333333332</v>
      </c>
      <c r="H35" s="2">
        <f t="shared" si="9"/>
        <v>25.966666666666665</v>
      </c>
      <c r="I35" s="2">
        <f t="shared" si="9"/>
        <v>32.62866666666666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13.423999999999992</v>
      </c>
      <c r="G36" s="2">
        <f t="shared" si="10"/>
        <v>6.1786666666666683</v>
      </c>
      <c r="H36" s="2">
        <f t="shared" si="10"/>
        <v>1.8033333333333346</v>
      </c>
      <c r="I36" s="2">
        <f t="shared" si="10"/>
        <v>0</v>
      </c>
    </row>
    <row r="38" spans="1:9" x14ac:dyDescent="0.3">
      <c r="A38" s="10" t="s">
        <v>25</v>
      </c>
    </row>
    <row r="39" spans="1:9" x14ac:dyDescent="0.3">
      <c r="A39" s="10" t="s">
        <v>22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0.5546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13</v>
      </c>
      <c r="B1" s="12" t="s">
        <v>14</v>
      </c>
      <c r="C1" s="12"/>
      <c r="D1" s="12"/>
      <c r="E1" s="12"/>
      <c r="F1" s="12" t="s">
        <v>15</v>
      </c>
      <c r="G1" s="12"/>
      <c r="H1" s="12"/>
      <c r="I1" s="12"/>
    </row>
    <row r="2" spans="1:10" ht="15.6" x14ac:dyDescent="0.35">
      <c r="B2" s="9" t="s">
        <v>16</v>
      </c>
      <c r="C2" s="9" t="s">
        <v>17</v>
      </c>
      <c r="D2" s="9" t="s">
        <v>18</v>
      </c>
      <c r="E2" s="9" t="s">
        <v>19</v>
      </c>
      <c r="F2" s="9" t="s">
        <v>16</v>
      </c>
      <c r="G2" s="9" t="s">
        <v>17</v>
      </c>
      <c r="H2" s="9" t="s">
        <v>18</v>
      </c>
      <c r="I2" s="9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1">
        <v>1</v>
      </c>
      <c r="B4" s="1">
        <v>149.5248</v>
      </c>
      <c r="C4" s="1">
        <v>149.5248</v>
      </c>
      <c r="D4" s="1">
        <v>149.5248</v>
      </c>
      <c r="E4" s="1">
        <v>28.769999999999996</v>
      </c>
      <c r="F4" s="2">
        <v>584.22186666666676</v>
      </c>
      <c r="G4" s="2">
        <v>584.22186666666676</v>
      </c>
      <c r="H4" s="2">
        <v>574.69133333333343</v>
      </c>
      <c r="I4" s="2">
        <v>555.63026666666667</v>
      </c>
      <c r="J4" s="5">
        <v>2.5000000000000001E-2</v>
      </c>
    </row>
    <row r="5" spans="1:10" x14ac:dyDescent="0.3">
      <c r="A5" s="11">
        <f>A4-5%</f>
        <v>0.95</v>
      </c>
      <c r="B5" s="1">
        <v>25.791899999999995</v>
      </c>
      <c r="C5" s="1">
        <v>25.791899999999995</v>
      </c>
      <c r="D5" s="1">
        <v>25.791899999999995</v>
      </c>
      <c r="E5" s="1">
        <v>22.031999999999996</v>
      </c>
      <c r="F5" s="2">
        <v>338.22741333333335</v>
      </c>
      <c r="G5" s="2">
        <v>338.22741333333335</v>
      </c>
      <c r="H5" s="2">
        <v>267.19826666666665</v>
      </c>
      <c r="I5" s="2">
        <v>125.13997333333337</v>
      </c>
      <c r="J5" s="1">
        <v>0.05</v>
      </c>
    </row>
    <row r="6" spans="1:10" x14ac:dyDescent="0.3">
      <c r="A6" s="11">
        <f t="shared" ref="A6:A24" si="0">A5-5%</f>
        <v>0.89999999999999991</v>
      </c>
      <c r="B6" s="1">
        <v>23.3948</v>
      </c>
      <c r="C6" s="1">
        <v>23.3948</v>
      </c>
      <c r="D6" s="1">
        <v>23.3948</v>
      </c>
      <c r="E6" s="1">
        <v>21.445466666666665</v>
      </c>
      <c r="F6" s="2">
        <v>160.90346666666667</v>
      </c>
      <c r="G6" s="2">
        <v>160.90346666666667</v>
      </c>
      <c r="H6" s="2">
        <v>45.543333333333329</v>
      </c>
      <c r="I6" s="2">
        <v>39.215333333333326</v>
      </c>
      <c r="J6" s="1">
        <v>0.05</v>
      </c>
    </row>
    <row r="7" spans="1:10" x14ac:dyDescent="0.3">
      <c r="A7" s="11">
        <f t="shared" si="0"/>
        <v>0.84999999999999987</v>
      </c>
      <c r="B7" s="1">
        <v>18.2407</v>
      </c>
      <c r="C7" s="1">
        <v>18.2407</v>
      </c>
      <c r="D7" s="1">
        <v>18.2407</v>
      </c>
      <c r="E7" s="1">
        <v>19.930666666666664</v>
      </c>
      <c r="F7" s="7">
        <v>91.210293333333368</v>
      </c>
      <c r="G7" s="7">
        <v>91.210293333333368</v>
      </c>
      <c r="H7" s="7">
        <v>38.272000000000006</v>
      </c>
      <c r="I7" s="7">
        <v>36.50353333333333</v>
      </c>
      <c r="J7" s="1">
        <v>0.05</v>
      </c>
    </row>
    <row r="8" spans="1:10" x14ac:dyDescent="0.3">
      <c r="A8" s="11">
        <f t="shared" si="0"/>
        <v>0.79999999999999982</v>
      </c>
      <c r="B8" s="1">
        <v>17.645600000000002</v>
      </c>
      <c r="C8" s="1">
        <v>17.645600000000002</v>
      </c>
      <c r="D8" s="1">
        <v>17.645600000000002</v>
      </c>
      <c r="E8" s="1">
        <v>19.930666666666664</v>
      </c>
      <c r="F8" s="7">
        <v>38.11666666666666</v>
      </c>
      <c r="G8" s="7">
        <v>38.11666666666666</v>
      </c>
      <c r="H8" s="7">
        <v>34.356666666666662</v>
      </c>
      <c r="I8" s="7">
        <v>36.23533333333333</v>
      </c>
      <c r="J8" s="1">
        <v>0.05</v>
      </c>
    </row>
    <row r="9" spans="1:10" x14ac:dyDescent="0.3">
      <c r="A9" s="11">
        <f t="shared" si="0"/>
        <v>0.74999999999999978</v>
      </c>
      <c r="B9" s="1">
        <v>16.78</v>
      </c>
      <c r="C9" s="1">
        <v>16.78</v>
      </c>
      <c r="D9" s="1">
        <v>16.78</v>
      </c>
      <c r="E9" s="1">
        <v>19.930666666666664</v>
      </c>
      <c r="F9" s="7">
        <v>29.167333333333328</v>
      </c>
      <c r="G9" s="7">
        <v>29.167333333333328</v>
      </c>
      <c r="H9" s="7">
        <v>28.671666666666663</v>
      </c>
      <c r="I9" s="7">
        <v>32.62866666666666</v>
      </c>
      <c r="J9" s="1">
        <v>0.05</v>
      </c>
    </row>
    <row r="10" spans="1:10" x14ac:dyDescent="0.3">
      <c r="A10" s="11">
        <f t="shared" si="0"/>
        <v>0.69999999999999973</v>
      </c>
      <c r="B10" s="1">
        <v>16.78</v>
      </c>
      <c r="C10" s="1">
        <v>16.78</v>
      </c>
      <c r="D10" s="1">
        <v>16.78</v>
      </c>
      <c r="E10" s="1">
        <v>19.930666666666664</v>
      </c>
      <c r="F10" s="7">
        <v>26.761600000000001</v>
      </c>
      <c r="G10" s="7">
        <v>26.761600000000001</v>
      </c>
      <c r="H10" s="7">
        <v>27.228999999999999</v>
      </c>
      <c r="I10" s="7">
        <v>32.62866666666666</v>
      </c>
      <c r="J10" s="1">
        <v>0.05</v>
      </c>
    </row>
    <row r="11" spans="1:10" x14ac:dyDescent="0.3">
      <c r="A11" s="11">
        <f t="shared" si="0"/>
        <v>0.64999999999999969</v>
      </c>
      <c r="B11" s="1">
        <v>15.860300000000001</v>
      </c>
      <c r="C11" s="1">
        <v>15.860300000000001</v>
      </c>
      <c r="D11" s="1">
        <v>15.860300000000001</v>
      </c>
      <c r="E11" s="1">
        <v>19.930666666666664</v>
      </c>
      <c r="F11" s="7">
        <v>24.917333333333332</v>
      </c>
      <c r="G11" s="7">
        <v>24.917333333333332</v>
      </c>
      <c r="H11" s="7">
        <v>25.966666666666665</v>
      </c>
      <c r="I11" s="7">
        <v>32.62866666666666</v>
      </c>
      <c r="J11" s="1">
        <v>0.05</v>
      </c>
    </row>
    <row r="12" spans="1:10" x14ac:dyDescent="0.3">
      <c r="A12" s="11">
        <f t="shared" si="0"/>
        <v>0.59999999999999964</v>
      </c>
      <c r="B12" s="1">
        <v>15.698</v>
      </c>
      <c r="C12" s="1">
        <v>15.698</v>
      </c>
      <c r="D12" s="1">
        <v>15.698</v>
      </c>
      <c r="E12" s="1">
        <v>19.930666666666664</v>
      </c>
      <c r="F12" s="7">
        <v>24.917333333333332</v>
      </c>
      <c r="G12" s="7">
        <v>24.917333333333332</v>
      </c>
      <c r="H12" s="7">
        <v>25.966666666666665</v>
      </c>
      <c r="I12" s="7">
        <v>32.62866666666666</v>
      </c>
      <c r="J12" s="1">
        <v>0.05</v>
      </c>
    </row>
    <row r="13" spans="1:10" x14ac:dyDescent="0.3">
      <c r="A13" s="11">
        <f t="shared" si="0"/>
        <v>0.5499999999999996</v>
      </c>
      <c r="B13" s="1">
        <v>15.698</v>
      </c>
      <c r="C13" s="1">
        <v>15.698</v>
      </c>
      <c r="D13" s="1">
        <v>15.698</v>
      </c>
      <c r="E13" s="1">
        <v>19.930666666666664</v>
      </c>
      <c r="F13" s="7">
        <v>24.61933333333333</v>
      </c>
      <c r="G13" s="7">
        <v>24.61933333333333</v>
      </c>
      <c r="H13" s="7">
        <v>25.966666666666665</v>
      </c>
      <c r="I13" s="7">
        <v>32.62866666666666</v>
      </c>
      <c r="J13" s="1">
        <v>0.05</v>
      </c>
    </row>
    <row r="14" spans="1:10" x14ac:dyDescent="0.3">
      <c r="A14" s="11">
        <f t="shared" si="0"/>
        <v>0.49999999999999961</v>
      </c>
      <c r="B14" s="1">
        <v>15.698</v>
      </c>
      <c r="C14" s="1">
        <v>15.698</v>
      </c>
      <c r="D14" s="1">
        <v>15.698</v>
      </c>
      <c r="E14" s="1">
        <v>19.930666666666664</v>
      </c>
      <c r="F14" s="7">
        <v>23.897999999999996</v>
      </c>
      <c r="G14" s="7">
        <v>23.897999999999996</v>
      </c>
      <c r="H14" s="7">
        <v>25.064999999999994</v>
      </c>
      <c r="I14" s="7">
        <v>32.62866666666666</v>
      </c>
      <c r="J14" s="1">
        <v>0.05</v>
      </c>
    </row>
    <row r="15" spans="1:10" x14ac:dyDescent="0.3">
      <c r="A15" s="11">
        <f t="shared" si="0"/>
        <v>0.44999999999999962</v>
      </c>
      <c r="B15" s="1">
        <v>15.698</v>
      </c>
      <c r="C15" s="1">
        <v>15.698</v>
      </c>
      <c r="D15" s="1">
        <v>15.698</v>
      </c>
      <c r="E15" s="1">
        <v>19.930666666666664</v>
      </c>
      <c r="F15" s="7">
        <v>23.176666666666662</v>
      </c>
      <c r="G15" s="7">
        <v>23.176666666666662</v>
      </c>
      <c r="H15" s="7">
        <v>24.16333333333333</v>
      </c>
      <c r="I15" s="7">
        <v>32.62866666666666</v>
      </c>
      <c r="J15" s="1">
        <v>0.05</v>
      </c>
    </row>
    <row r="16" spans="1:10" x14ac:dyDescent="0.3">
      <c r="A16" s="11">
        <f t="shared" si="0"/>
        <v>0.39999999999999963</v>
      </c>
      <c r="B16" s="1">
        <v>15.698</v>
      </c>
      <c r="C16" s="1">
        <v>15.698</v>
      </c>
      <c r="D16" s="1">
        <v>15.698</v>
      </c>
      <c r="E16" s="1">
        <v>19.930666666666664</v>
      </c>
      <c r="F16" s="7">
        <v>22.311066666666669</v>
      </c>
      <c r="G16" s="7">
        <v>22.311066666666669</v>
      </c>
      <c r="H16" s="7">
        <v>24.16333333333333</v>
      </c>
      <c r="I16" s="7">
        <v>32.62866666666666</v>
      </c>
      <c r="J16" s="1">
        <v>0.05</v>
      </c>
    </row>
    <row r="17" spans="1:10" x14ac:dyDescent="0.3">
      <c r="A17" s="11">
        <f t="shared" si="0"/>
        <v>0.34999999999999964</v>
      </c>
      <c r="B17" s="1">
        <v>15.698</v>
      </c>
      <c r="C17" s="1">
        <v>15.698</v>
      </c>
      <c r="D17" s="1">
        <v>15.698</v>
      </c>
      <c r="E17" s="1">
        <v>19.930666666666664</v>
      </c>
      <c r="F17" s="7">
        <v>21.733999999999998</v>
      </c>
      <c r="G17" s="7">
        <v>21.733999999999998</v>
      </c>
      <c r="H17" s="7">
        <v>24.16333333333333</v>
      </c>
      <c r="I17" s="7">
        <v>32.62866666666666</v>
      </c>
      <c r="J17" s="1">
        <v>0.05</v>
      </c>
    </row>
    <row r="18" spans="1:10" x14ac:dyDescent="0.3">
      <c r="A18" s="11">
        <f t="shared" si="0"/>
        <v>0.29999999999999966</v>
      </c>
      <c r="B18" s="1">
        <v>15.698</v>
      </c>
      <c r="C18" s="1">
        <v>15.698</v>
      </c>
      <c r="D18" s="1">
        <v>15.698</v>
      </c>
      <c r="E18" s="1">
        <v>19.930666666666664</v>
      </c>
      <c r="F18" s="7">
        <v>21.733999999999998</v>
      </c>
      <c r="G18" s="7">
        <v>21.733999999999998</v>
      </c>
      <c r="H18" s="7">
        <v>24.16333333333333</v>
      </c>
      <c r="I18" s="7">
        <v>32.62866666666666</v>
      </c>
      <c r="J18" s="1">
        <v>0.05</v>
      </c>
    </row>
    <row r="19" spans="1:10" x14ac:dyDescent="0.3">
      <c r="A19" s="11">
        <f t="shared" si="0"/>
        <v>0.24999999999999967</v>
      </c>
      <c r="B19" s="1">
        <v>15.698</v>
      </c>
      <c r="C19" s="1">
        <v>15.698</v>
      </c>
      <c r="D19" s="1">
        <v>15.698</v>
      </c>
      <c r="E19" s="1">
        <v>19.930666666666664</v>
      </c>
      <c r="F19" s="7">
        <v>21.733999999999998</v>
      </c>
      <c r="G19" s="7">
        <v>21.733999999999998</v>
      </c>
      <c r="H19" s="7">
        <v>24.16333333333333</v>
      </c>
      <c r="I19" s="7">
        <v>32.62866666666666</v>
      </c>
      <c r="J19" s="1">
        <v>0.05</v>
      </c>
    </row>
    <row r="20" spans="1:10" x14ac:dyDescent="0.3">
      <c r="A20" s="11">
        <f t="shared" si="0"/>
        <v>0.19999999999999968</v>
      </c>
      <c r="B20" s="1">
        <v>15.698</v>
      </c>
      <c r="C20" s="1">
        <v>15.698</v>
      </c>
      <c r="D20" s="1">
        <v>15.698</v>
      </c>
      <c r="E20" s="1">
        <v>19.930666666666664</v>
      </c>
      <c r="F20" s="7">
        <v>21.733999999999998</v>
      </c>
      <c r="G20" s="7">
        <v>21.733999999999998</v>
      </c>
      <c r="H20" s="7">
        <v>24.16333333333333</v>
      </c>
      <c r="I20" s="7">
        <v>32.62866666666666</v>
      </c>
      <c r="J20" s="1">
        <v>0.05</v>
      </c>
    </row>
    <row r="21" spans="1:10" x14ac:dyDescent="0.3">
      <c r="A21" s="11">
        <f t="shared" si="0"/>
        <v>0.14999999999999969</v>
      </c>
      <c r="B21" s="1">
        <v>15.698</v>
      </c>
      <c r="C21" s="1">
        <v>15.698</v>
      </c>
      <c r="D21" s="1">
        <v>15.698</v>
      </c>
      <c r="E21" s="1">
        <v>19.930666666666664</v>
      </c>
      <c r="F21" s="7">
        <v>19.930666666666664</v>
      </c>
      <c r="G21" s="7">
        <v>19.930666666666664</v>
      </c>
      <c r="H21" s="7">
        <v>24.16333333333333</v>
      </c>
      <c r="I21" s="7">
        <v>32.62866666666666</v>
      </c>
      <c r="J21" s="1">
        <v>0.05</v>
      </c>
    </row>
    <row r="22" spans="1:10" x14ac:dyDescent="0.3">
      <c r="A22" s="11">
        <f t="shared" si="0"/>
        <v>9.9999999999999686E-2</v>
      </c>
      <c r="B22" s="1">
        <v>15.698</v>
      </c>
      <c r="C22" s="1">
        <v>15.698</v>
      </c>
      <c r="D22" s="1">
        <v>15.698</v>
      </c>
      <c r="E22" s="1">
        <v>19.930666666666664</v>
      </c>
      <c r="F22" s="7">
        <v>19.930666666666664</v>
      </c>
      <c r="G22" s="7">
        <v>19.930666666666664</v>
      </c>
      <c r="H22" s="7">
        <v>24.16333333333333</v>
      </c>
      <c r="I22" s="7">
        <v>32.62866666666666</v>
      </c>
      <c r="J22" s="1">
        <v>0.05</v>
      </c>
    </row>
    <row r="23" spans="1:10" x14ac:dyDescent="0.3">
      <c r="A23" s="11">
        <f t="shared" si="0"/>
        <v>4.9999999999999684E-2</v>
      </c>
      <c r="B23" s="1">
        <v>15.698</v>
      </c>
      <c r="C23" s="1">
        <v>15.698</v>
      </c>
      <c r="D23" s="1">
        <v>15.698</v>
      </c>
      <c r="E23" s="1">
        <v>19.930666666666664</v>
      </c>
      <c r="F23" s="7">
        <v>19.930666666666664</v>
      </c>
      <c r="G23" s="7">
        <v>19.930666666666664</v>
      </c>
      <c r="H23" s="7">
        <v>24.16333333333333</v>
      </c>
      <c r="I23" s="7">
        <v>32.62866666666666</v>
      </c>
      <c r="J23" s="1">
        <v>0.05</v>
      </c>
    </row>
    <row r="24" spans="1:10" x14ac:dyDescent="0.3">
      <c r="A24" s="11">
        <f t="shared" si="0"/>
        <v>-3.1918911957973251E-16</v>
      </c>
      <c r="B24" s="1">
        <v>15.698</v>
      </c>
      <c r="C24" s="1">
        <v>15.698</v>
      </c>
      <c r="D24" s="1">
        <v>15.698</v>
      </c>
      <c r="E24" s="1">
        <v>19.930666666666664</v>
      </c>
      <c r="F24" s="7">
        <v>19.930666666666664</v>
      </c>
      <c r="G24" s="7">
        <v>19.930666666666664</v>
      </c>
      <c r="H24" s="7">
        <v>24.16333333333333</v>
      </c>
      <c r="I24" s="7">
        <v>32.62866666666666</v>
      </c>
      <c r="J24" s="5">
        <v>2.5000000000000001E-2</v>
      </c>
    </row>
    <row r="25" spans="1:10" x14ac:dyDescent="0.3">
      <c r="F25" s="8"/>
      <c r="G25" s="8"/>
      <c r="H25" s="8"/>
      <c r="I25" s="8"/>
    </row>
    <row r="26" spans="1:10" x14ac:dyDescent="0.3">
      <c r="A26" t="s">
        <v>11</v>
      </c>
      <c r="B26" s="1">
        <f>AVERAGE(B4:B24)</f>
        <v>23.242480952380941</v>
      </c>
      <c r="C26" s="1">
        <f>AVERAGE(C4:C24)</f>
        <v>23.242480952380941</v>
      </c>
      <c r="D26" s="1">
        <f t="shared" ref="D26:I26" si="1">AVERAGE(D4:D24)</f>
        <v>23.242480952380941</v>
      </c>
      <c r="E26" s="1">
        <f t="shared" si="1"/>
        <v>20.523784126984115</v>
      </c>
      <c r="F26" s="7">
        <f t="shared" si="1"/>
        <v>75.1955733333333</v>
      </c>
      <c r="G26" s="7">
        <f t="shared" si="1"/>
        <v>75.1955733333333</v>
      </c>
      <c r="H26" s="7">
        <f t="shared" si="1"/>
        <v>64.788600000000045</v>
      </c>
      <c r="I26" s="7">
        <f t="shared" si="1"/>
        <v>62.608719365079367</v>
      </c>
      <c r="J26" s="1"/>
    </row>
    <row r="27" spans="1:10" x14ac:dyDescent="0.3">
      <c r="A27" t="s">
        <v>20</v>
      </c>
      <c r="B27" s="1">
        <f>SUMPRODUCT(B4:B24,$J4:$J24)</f>
        <v>20.274035000000005</v>
      </c>
      <c r="C27" s="1">
        <f t="shared" ref="C27:H27" si="2">SUMPRODUCT(C4:C24,$J4:$J24)</f>
        <v>20.274035000000005</v>
      </c>
      <c r="D27" s="1">
        <f t="shared" si="2"/>
        <v>20.274035000000005</v>
      </c>
      <c r="E27" s="1">
        <f t="shared" si="2"/>
        <v>20.332456666666666</v>
      </c>
      <c r="F27" s="7">
        <f t="shared" si="2"/>
        <v>63.851538666666656</v>
      </c>
      <c r="G27" s="7">
        <f t="shared" si="2"/>
        <v>63.851538666666656</v>
      </c>
      <c r="H27" s="7">
        <f t="shared" si="2"/>
        <v>53.056663333333304</v>
      </c>
      <c r="I27" s="7">
        <f>SUMPRODUCT(I4:I24,$J4:$J24)</f>
        <v>51.032682000000008</v>
      </c>
      <c r="J27" s="1"/>
    </row>
    <row r="28" spans="1:10" x14ac:dyDescent="0.3">
      <c r="A28" t="s">
        <v>21</v>
      </c>
      <c r="B28" s="1">
        <f>B6-B22</f>
        <v>7.6967999999999996</v>
      </c>
      <c r="C28" s="1">
        <f t="shared" ref="C28:I28" si="3">C6-C22</f>
        <v>7.6967999999999996</v>
      </c>
      <c r="D28" s="1">
        <f t="shared" si="3"/>
        <v>7.6967999999999996</v>
      </c>
      <c r="E28" s="1">
        <f t="shared" si="3"/>
        <v>1.514800000000001</v>
      </c>
      <c r="F28" s="7">
        <f>F6-F22</f>
        <v>140.97280000000001</v>
      </c>
      <c r="G28" s="7">
        <f t="shared" si="3"/>
        <v>140.97280000000001</v>
      </c>
      <c r="H28" s="7">
        <f t="shared" si="3"/>
        <v>21.38</v>
      </c>
      <c r="I28" s="7">
        <f t="shared" si="3"/>
        <v>6.586666666666666</v>
      </c>
      <c r="J28" s="1"/>
    </row>
    <row r="29" spans="1:10" x14ac:dyDescent="0.3">
      <c r="A29" t="s">
        <v>1</v>
      </c>
      <c r="B29" s="1">
        <f>B4-B24</f>
        <v>133.82679999999999</v>
      </c>
      <c r="C29" s="1">
        <f t="shared" ref="C29:I29" si="4">C4-C24</f>
        <v>133.82679999999999</v>
      </c>
      <c r="D29" s="1">
        <f t="shared" si="4"/>
        <v>133.82679999999999</v>
      </c>
      <c r="E29" s="1">
        <f t="shared" si="4"/>
        <v>8.8393333333333324</v>
      </c>
      <c r="F29" s="7">
        <f t="shared" si="4"/>
        <v>564.29120000000012</v>
      </c>
      <c r="G29" s="7">
        <f t="shared" si="4"/>
        <v>564.29120000000012</v>
      </c>
      <c r="H29" s="7">
        <f t="shared" si="4"/>
        <v>550.52800000000013</v>
      </c>
      <c r="I29" s="7">
        <f t="shared" si="4"/>
        <v>523.00160000000005</v>
      </c>
      <c r="J29" s="1"/>
    </row>
    <row r="30" spans="1:10" x14ac:dyDescent="0.3">
      <c r="A30" t="s">
        <v>2</v>
      </c>
      <c r="B30" s="1">
        <f>_xlfn.STDEV.P(B4:B24)</f>
        <v>28.35830537146996</v>
      </c>
      <c r="C30" s="1">
        <f t="shared" ref="C30:I30" si="5">_xlfn.STDEV.P(C4:C24)</f>
        <v>28.35830537146996</v>
      </c>
      <c r="D30" s="1">
        <f t="shared" si="5"/>
        <v>28.35830537146996</v>
      </c>
      <c r="E30" s="1">
        <f t="shared" si="5"/>
        <v>1.9205217525100955</v>
      </c>
      <c r="F30" s="7">
        <f t="shared" si="5"/>
        <v>134.7188361183816</v>
      </c>
      <c r="G30" s="7">
        <f t="shared" si="5"/>
        <v>134.7188361183816</v>
      </c>
      <c r="H30" s="7">
        <f t="shared" si="5"/>
        <v>125.03118750270474</v>
      </c>
      <c r="I30" s="7">
        <f t="shared" si="5"/>
        <v>111.97056320680875</v>
      </c>
    </row>
    <row r="31" spans="1:10" x14ac:dyDescent="0.3">
      <c r="F31" s="8"/>
      <c r="G31" s="8"/>
      <c r="H31" s="8"/>
      <c r="I31" s="8"/>
    </row>
    <row r="32" spans="1:10" x14ac:dyDescent="0.3">
      <c r="A32" t="s">
        <v>3</v>
      </c>
      <c r="B32" s="1">
        <f>_xlfn.PERCENTILE.INC(B4:B24,0.1)</f>
        <v>15.698</v>
      </c>
      <c r="C32" s="1">
        <f t="shared" ref="C32:I32" si="6">_xlfn.PERCENTILE.INC(C4:C24,0.1)</f>
        <v>15.698</v>
      </c>
      <c r="D32" s="1">
        <f t="shared" si="6"/>
        <v>15.698</v>
      </c>
      <c r="E32" s="1">
        <f t="shared" si="6"/>
        <v>19.930666666666664</v>
      </c>
      <c r="F32" s="7">
        <f>_xlfn.PERCENTILE.INC(F4:F24,0.1)</f>
        <v>19.930666666666664</v>
      </c>
      <c r="G32" s="7">
        <f t="shared" si="6"/>
        <v>19.930666666666664</v>
      </c>
      <c r="H32" s="7">
        <f t="shared" si="6"/>
        <v>24.16333333333333</v>
      </c>
      <c r="I32" s="7">
        <f t="shared" si="6"/>
        <v>32.62866666666666</v>
      </c>
    </row>
    <row r="33" spans="1:9" x14ac:dyDescent="0.3">
      <c r="A33" t="s">
        <v>4</v>
      </c>
      <c r="B33" s="1">
        <f>_xlfn.PERCENTILE.INC(B4:B24,0.25)</f>
        <v>15.698</v>
      </c>
      <c r="C33" s="1">
        <f t="shared" ref="C33:I33" si="7">_xlfn.PERCENTILE.INC(C4:C24,0.25)</f>
        <v>15.698</v>
      </c>
      <c r="D33" s="1">
        <f t="shared" si="7"/>
        <v>15.698</v>
      </c>
      <c r="E33" s="1">
        <f t="shared" si="7"/>
        <v>19.930666666666664</v>
      </c>
      <c r="F33" s="7">
        <f t="shared" si="7"/>
        <v>21.733999999999998</v>
      </c>
      <c r="G33" s="7">
        <f t="shared" si="7"/>
        <v>21.733999999999998</v>
      </c>
      <c r="H33" s="7">
        <f t="shared" si="7"/>
        <v>24.16333333333333</v>
      </c>
      <c r="I33" s="7">
        <f t="shared" si="7"/>
        <v>32.62866666666666</v>
      </c>
    </row>
    <row r="34" spans="1:9" x14ac:dyDescent="0.3">
      <c r="A34" t="s">
        <v>5</v>
      </c>
      <c r="B34" s="1">
        <f>_xlfn.PERCENTILE.INC(B4:B24,0.5)</f>
        <v>15.698</v>
      </c>
      <c r="C34" s="1">
        <f t="shared" ref="C34:I34" si="8">_xlfn.PERCENTILE.INC(C4:C24,0.5)</f>
        <v>15.698</v>
      </c>
      <c r="D34" s="1">
        <f t="shared" si="8"/>
        <v>15.698</v>
      </c>
      <c r="E34" s="1">
        <f t="shared" si="8"/>
        <v>19.930666666666664</v>
      </c>
      <c r="F34" s="7">
        <f>_xlfn.PERCENTILE.INC(F4:F24,0.5)</f>
        <v>23.897999999999996</v>
      </c>
      <c r="G34" s="7">
        <f t="shared" si="8"/>
        <v>23.897999999999996</v>
      </c>
      <c r="H34" s="7">
        <f t="shared" si="8"/>
        <v>25.064999999999994</v>
      </c>
      <c r="I34" s="7">
        <f t="shared" si="8"/>
        <v>32.62866666666666</v>
      </c>
    </row>
    <row r="35" spans="1:9" x14ac:dyDescent="0.3">
      <c r="A35" t="s">
        <v>23</v>
      </c>
      <c r="B35" s="1">
        <f>_xlfn.PERCENTILE.INC(B4:B24,0.75)</f>
        <v>16.78</v>
      </c>
      <c r="C35" s="1">
        <f t="shared" ref="C35:I35" si="9">_xlfn.PERCENTILE.INC(C4:C24,0.75)</f>
        <v>16.78</v>
      </c>
      <c r="D35" s="1">
        <f t="shared" si="9"/>
        <v>16.78</v>
      </c>
      <c r="E35" s="1">
        <f t="shared" si="9"/>
        <v>19.930666666666664</v>
      </c>
      <c r="F35" s="7">
        <f t="shared" si="9"/>
        <v>29.167333333333328</v>
      </c>
      <c r="G35" s="7">
        <f t="shared" si="9"/>
        <v>29.167333333333328</v>
      </c>
      <c r="H35" s="7">
        <f t="shared" si="9"/>
        <v>28.671666666666663</v>
      </c>
      <c r="I35" s="7">
        <f t="shared" si="9"/>
        <v>32.62866666666666</v>
      </c>
    </row>
    <row r="36" spans="1:9" x14ac:dyDescent="0.3">
      <c r="A36" t="s">
        <v>6</v>
      </c>
      <c r="B36" s="1">
        <f>B35-B33</f>
        <v>1.0820000000000007</v>
      </c>
      <c r="C36" s="1">
        <f t="shared" ref="C36:I36" si="10">C35-C33</f>
        <v>1.0820000000000007</v>
      </c>
      <c r="D36" s="1">
        <f t="shared" si="10"/>
        <v>1.0820000000000007</v>
      </c>
      <c r="E36" s="1">
        <f t="shared" si="10"/>
        <v>0</v>
      </c>
      <c r="F36" s="2">
        <f t="shared" si="10"/>
        <v>7.43333333333333</v>
      </c>
      <c r="G36" s="2">
        <f t="shared" si="10"/>
        <v>7.43333333333333</v>
      </c>
      <c r="H36" s="2">
        <f t="shared" si="10"/>
        <v>4.5083333333333329</v>
      </c>
      <c r="I36" s="2">
        <f t="shared" si="10"/>
        <v>0</v>
      </c>
    </row>
    <row r="38" spans="1:9" x14ac:dyDescent="0.3">
      <c r="A38" s="10" t="s">
        <v>25</v>
      </c>
    </row>
    <row r="39" spans="1:9" x14ac:dyDescent="0.3">
      <c r="A39" s="10" t="s">
        <v>22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2026-07-15T09:56:58Z</dcterms:modified>
</cp:coreProperties>
</file>