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Tom\People\Barth, Annalena\1. paper Annalena Barth\Submission\"/>
    </mc:Choice>
  </mc:AlternateContent>
  <xr:revisionPtr revIDLastSave="0" documentId="13_ncr:1_{EDAC5BAE-5AF5-4440-BCB1-3294CBC9BCD1}" xr6:coauthVersionLast="47" xr6:coauthVersionMax="47" xr10:uidLastSave="{00000000-0000-0000-0000-000000000000}"/>
  <bookViews>
    <workbookView xWindow="5271" yWindow="978" windowWidth="26735" windowHeight="15473" activeTab="4" xr2:uid="{D0D58485-7564-41BA-844D-496BDAF2FF16}"/>
  </bookViews>
  <sheets>
    <sheet name="Literature Search" sheetId="2" r:id="rId1"/>
    <sheet name="Figure 2 and Table S3" sheetId="1" r:id="rId2"/>
    <sheet name="Table S2" sheetId="3" r:id="rId3"/>
    <sheet name="Table 4" sheetId="4" r:id="rId4"/>
    <sheet name="Data for section 2.7."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83" i="1" l="1"/>
  <c r="D181" i="1"/>
  <c r="D179" i="1"/>
  <c r="D177" i="1"/>
  <c r="D175" i="1"/>
  <c r="D173" i="1"/>
  <c r="D171" i="1"/>
  <c r="C169" i="1"/>
  <c r="D169" i="1" s="1"/>
  <c r="H162" i="1" l="1"/>
  <c r="G162" i="1"/>
  <c r="H161" i="1"/>
  <c r="G161" i="1"/>
  <c r="H160" i="1"/>
  <c r="G160" i="1"/>
  <c r="H159" i="1"/>
  <c r="G159" i="1"/>
  <c r="H158" i="1"/>
  <c r="G158" i="1"/>
  <c r="H157" i="1"/>
  <c r="G157" i="1"/>
  <c r="H156" i="1"/>
  <c r="G156" i="1"/>
  <c r="H155" i="1"/>
  <c r="G155" i="1"/>
  <c r="H154" i="1"/>
  <c r="G154" i="1"/>
  <c r="H153" i="1"/>
  <c r="G153" i="1"/>
  <c r="H152" i="1"/>
  <c r="G152" i="1"/>
  <c r="H151" i="1"/>
  <c r="G151" i="1"/>
  <c r="H150" i="1"/>
  <c r="G150" i="1"/>
  <c r="H149" i="1"/>
  <c r="G149" i="1"/>
  <c r="H148" i="1"/>
  <c r="G148" i="1"/>
  <c r="H147" i="1"/>
  <c r="G147" i="1"/>
  <c r="H146" i="1"/>
  <c r="G146" i="1"/>
  <c r="H145" i="1"/>
  <c r="G145" i="1"/>
  <c r="H140" i="1"/>
  <c r="G140" i="1"/>
  <c r="H139" i="1"/>
  <c r="G139" i="1"/>
  <c r="H138" i="1"/>
  <c r="G138" i="1"/>
  <c r="H137" i="1"/>
  <c r="G137" i="1"/>
  <c r="H136" i="1"/>
  <c r="G136" i="1"/>
  <c r="H135" i="1"/>
  <c r="G135" i="1"/>
  <c r="H134" i="1"/>
  <c r="G134" i="1"/>
  <c r="H133" i="1"/>
  <c r="G133" i="1"/>
  <c r="H132" i="1"/>
  <c r="G132" i="1"/>
  <c r="H131" i="1"/>
  <c r="G131" i="1"/>
  <c r="H130" i="1"/>
  <c r="G130" i="1"/>
  <c r="H129" i="1"/>
  <c r="G129" i="1"/>
  <c r="H128" i="1"/>
  <c r="G128" i="1"/>
  <c r="H127" i="1"/>
  <c r="G127" i="1"/>
  <c r="H126" i="1"/>
  <c r="G126" i="1"/>
  <c r="H125" i="1"/>
  <c r="G125" i="1"/>
  <c r="H120" i="1"/>
  <c r="G120" i="1"/>
  <c r="H119" i="1"/>
  <c r="G119" i="1"/>
  <c r="H118" i="1"/>
  <c r="G118" i="1"/>
  <c r="H117" i="1"/>
  <c r="G117" i="1"/>
  <c r="H116" i="1"/>
  <c r="G116" i="1"/>
  <c r="H115" i="1"/>
  <c r="G115" i="1"/>
  <c r="H114" i="1"/>
  <c r="G114" i="1"/>
  <c r="H113" i="1"/>
  <c r="G113" i="1"/>
  <c r="H112" i="1"/>
  <c r="G112" i="1"/>
  <c r="H111" i="1"/>
  <c r="G111" i="1"/>
  <c r="H110" i="1"/>
  <c r="G110" i="1"/>
  <c r="H109" i="1"/>
  <c r="G109" i="1"/>
  <c r="H108" i="1"/>
  <c r="G108" i="1"/>
  <c r="H107" i="1"/>
  <c r="G107" i="1"/>
  <c r="H106" i="1"/>
  <c r="G106" i="1"/>
  <c r="H105" i="1"/>
  <c r="G105" i="1"/>
  <c r="H104" i="1"/>
  <c r="G104" i="1"/>
  <c r="H100" i="1"/>
  <c r="G100" i="1"/>
  <c r="H99" i="1"/>
  <c r="G99" i="1"/>
  <c r="H98" i="1"/>
  <c r="G98" i="1"/>
  <c r="H97" i="1"/>
  <c r="G97" i="1"/>
  <c r="H96" i="1"/>
  <c r="G96" i="1"/>
  <c r="H95" i="1"/>
  <c r="G95" i="1"/>
  <c r="H94" i="1"/>
  <c r="G94" i="1"/>
  <c r="H93" i="1"/>
  <c r="G93" i="1"/>
  <c r="H92" i="1"/>
  <c r="G92" i="1"/>
  <c r="H91" i="1"/>
  <c r="G91" i="1"/>
  <c r="H90" i="1"/>
  <c r="G90" i="1"/>
  <c r="H89" i="1"/>
  <c r="G89" i="1"/>
  <c r="H88" i="1"/>
  <c r="G88" i="1"/>
  <c r="H87" i="1"/>
  <c r="G87" i="1"/>
  <c r="H86" i="1"/>
  <c r="G86" i="1"/>
  <c r="H85" i="1"/>
  <c r="G85" i="1"/>
  <c r="H84" i="1"/>
  <c r="G84" i="1"/>
  <c r="H79" i="1"/>
  <c r="G79" i="1"/>
  <c r="H78" i="1"/>
  <c r="G78" i="1"/>
  <c r="H77" i="1"/>
  <c r="G77" i="1"/>
  <c r="H76" i="1"/>
  <c r="G76" i="1"/>
  <c r="H75" i="1"/>
  <c r="G75" i="1"/>
  <c r="H74" i="1"/>
  <c r="G74" i="1"/>
  <c r="H73" i="1"/>
  <c r="G73" i="1"/>
  <c r="H72" i="1"/>
  <c r="G72" i="1"/>
  <c r="H71" i="1"/>
  <c r="G71" i="1"/>
  <c r="H70" i="1"/>
  <c r="G70" i="1"/>
  <c r="H69" i="1"/>
  <c r="G69" i="1"/>
  <c r="H68" i="1"/>
  <c r="G68" i="1"/>
  <c r="H67" i="1"/>
  <c r="G67" i="1"/>
  <c r="H66" i="1"/>
  <c r="G66" i="1"/>
  <c r="H65" i="1"/>
  <c r="G65" i="1"/>
  <c r="H64" i="1"/>
  <c r="G64" i="1"/>
  <c r="H61" i="1"/>
  <c r="G61" i="1"/>
  <c r="H60" i="1"/>
  <c r="G60" i="1"/>
  <c r="H59" i="1"/>
  <c r="G59" i="1"/>
  <c r="H58" i="1"/>
  <c r="G58" i="1"/>
  <c r="H57" i="1"/>
  <c r="G57" i="1"/>
  <c r="H56" i="1"/>
  <c r="G56" i="1"/>
  <c r="H55" i="1"/>
  <c r="G55" i="1"/>
  <c r="H54" i="1"/>
  <c r="G54" i="1"/>
  <c r="H53" i="1"/>
  <c r="G53" i="1"/>
  <c r="H52" i="1"/>
  <c r="G52" i="1"/>
  <c r="H51" i="1"/>
  <c r="G51" i="1"/>
  <c r="H50" i="1"/>
  <c r="G50" i="1"/>
  <c r="H49" i="1"/>
  <c r="G49" i="1"/>
  <c r="H48" i="1"/>
  <c r="G48" i="1"/>
  <c r="H47" i="1"/>
  <c r="G47" i="1"/>
  <c r="H46" i="1"/>
  <c r="G46" i="1"/>
  <c r="H45" i="1"/>
  <c r="G45" i="1"/>
  <c r="H44" i="1"/>
  <c r="G44" i="1"/>
  <c r="H40" i="1"/>
  <c r="G40" i="1"/>
  <c r="H39" i="1"/>
  <c r="G39" i="1"/>
  <c r="H38" i="1"/>
  <c r="G38" i="1"/>
  <c r="H37" i="1"/>
  <c r="G37" i="1"/>
  <c r="H36" i="1"/>
  <c r="G36" i="1"/>
  <c r="H35" i="1"/>
  <c r="G35" i="1"/>
  <c r="H34" i="1"/>
  <c r="G34" i="1"/>
  <c r="H33" i="1"/>
  <c r="G33" i="1"/>
  <c r="H32" i="1"/>
  <c r="G32" i="1"/>
  <c r="H31" i="1"/>
  <c r="G31" i="1"/>
  <c r="H30" i="1"/>
  <c r="G30" i="1"/>
  <c r="H29" i="1"/>
  <c r="G29" i="1"/>
  <c r="H28" i="1"/>
  <c r="G28" i="1"/>
  <c r="H27" i="1"/>
  <c r="G27" i="1"/>
  <c r="H26" i="1"/>
  <c r="G26" i="1"/>
  <c r="H25" i="1"/>
  <c r="G25" i="1"/>
  <c r="H24" i="1"/>
  <c r="G24" i="1"/>
  <c r="H14" i="1"/>
  <c r="G14" i="1"/>
  <c r="H13" i="1"/>
  <c r="G13" i="1"/>
  <c r="H12" i="1"/>
  <c r="G12" i="1"/>
  <c r="H11" i="1"/>
  <c r="G11" i="1"/>
  <c r="H10" i="1"/>
  <c r="G10" i="1"/>
  <c r="H9" i="1"/>
  <c r="G9" i="1"/>
  <c r="H8" i="1"/>
  <c r="G8" i="1"/>
  <c r="H7" i="1"/>
  <c r="G7" i="1"/>
  <c r="H6" i="1"/>
  <c r="G6" i="1"/>
  <c r="H5" i="1"/>
  <c r="G5" i="1"/>
  <c r="H4" i="1"/>
  <c r="G4" i="1"/>
</calcChain>
</file>

<file path=xl/sharedStrings.xml><?xml version="1.0" encoding="utf-8"?>
<sst xmlns="http://schemas.openxmlformats.org/spreadsheetml/2006/main" count="635" uniqueCount="216">
  <si>
    <t>Tank</t>
  </si>
  <si>
    <t>Treatment</t>
  </si>
  <si>
    <t>Days</t>
  </si>
  <si>
    <t>FM</t>
  </si>
  <si>
    <t>NA</t>
  </si>
  <si>
    <t>BSF</t>
  </si>
  <si>
    <t>SD</t>
  </si>
  <si>
    <t>Initial weight (g)</t>
  </si>
  <si>
    <t>Final weight (g)</t>
  </si>
  <si>
    <t>Weight gain (%)</t>
  </si>
  <si>
    <t xml:space="preserve">Lenght (cm) </t>
  </si>
  <si>
    <t>Initial weight</t>
  </si>
  <si>
    <t>Date</t>
  </si>
  <si>
    <t>Shrimp</t>
  </si>
  <si>
    <t>Weight (g)</t>
  </si>
  <si>
    <t>Lenght (cm)</t>
  </si>
  <si>
    <t>ALA</t>
  </si>
  <si>
    <t>ARG</t>
  </si>
  <si>
    <t>ASP</t>
  </si>
  <si>
    <t>CYS</t>
  </si>
  <si>
    <t>GLU</t>
  </si>
  <si>
    <t>GLY</t>
  </si>
  <si>
    <t>HIS</t>
  </si>
  <si>
    <t>ILE</t>
  </si>
  <si>
    <t>LEU</t>
  </si>
  <si>
    <t>LYS</t>
  </si>
  <si>
    <t>MET</t>
  </si>
  <si>
    <t>PHE</t>
  </si>
  <si>
    <t>PRO</t>
  </si>
  <si>
    <t>SER</t>
  </si>
  <si>
    <t>THR</t>
  </si>
  <si>
    <t>TRP</t>
  </si>
  <si>
    <t>TYR</t>
  </si>
  <si>
    <t>VAL</t>
  </si>
  <si>
    <t>Amino acids</t>
  </si>
  <si>
    <t>Specific growth rate (%)</t>
  </si>
  <si>
    <t>Insect species</t>
  </si>
  <si>
    <t>Insect proportion in feed [%]</t>
  </si>
  <si>
    <t xml:space="preserve">0, 7, 14, 21, 28, 36 </t>
  </si>
  <si>
    <t>0, 5, 8, 11</t>
  </si>
  <si>
    <t>1, 2 to enhance palatability</t>
  </si>
  <si>
    <t>0, 6, 12, 23, 31</t>
  </si>
  <si>
    <t>0, 5, 10, 14</t>
  </si>
  <si>
    <t>0, 5, 10, 15</t>
  </si>
  <si>
    <t>0, 4, 5, 7, 9, 11</t>
  </si>
  <si>
    <t>0, 25, 50, 75, 100</t>
  </si>
  <si>
    <t>0, 8, 15, 23</t>
  </si>
  <si>
    <t>0, 9, 17, 26</t>
  </si>
  <si>
    <t>0,2,5,10</t>
  </si>
  <si>
    <t>Fishmeal replacement [%]</t>
  </si>
  <si>
    <t>0, 20, 40, 60, 80, 100</t>
  </si>
  <si>
    <t>0, 30 , 50, 70</t>
  </si>
  <si>
    <t>0, 15, 30, 45, 60, 80</t>
  </si>
  <si>
    <t>0, 10, 20, 30</t>
  </si>
  <si>
    <t>0, 10, 20, 31</t>
  </si>
  <si>
    <t>0, 10, 15, 20, 25, 30</t>
  </si>
  <si>
    <t>0, 13, 25, 38</t>
  </si>
  <si>
    <t>0, 20, 40, 60</t>
  </si>
  <si>
    <t>0,12,24,44</t>
  </si>
  <si>
    <t>Specific additional feed compounds/treatments</t>
  </si>
  <si>
    <t>23 % soybeanmeal</t>
  </si>
  <si>
    <t>31 - 34 % soybeanmeal</t>
  </si>
  <si>
    <t>25 % soybean compounds</t>
  </si>
  <si>
    <t>28 % soybean compounds</t>
  </si>
  <si>
    <t>25 % soybeanmeal</t>
  </si>
  <si>
    <t>12 % soybeanmeal</t>
  </si>
  <si>
    <t xml:space="preserve"> 23 % soybeanmeal</t>
  </si>
  <si>
    <t>29 % soybean compounds</t>
  </si>
  <si>
    <t>Insect substrate</t>
  </si>
  <si>
    <t>wheat bran, cereal mill offal</t>
  </si>
  <si>
    <t>kitchen waste</t>
  </si>
  <si>
    <t>bran</t>
  </si>
  <si>
    <t xml:space="preserve">Insect lifestage </t>
  </si>
  <si>
    <t>before the prepupal stage</t>
  </si>
  <si>
    <t>Insect processing</t>
  </si>
  <si>
    <r>
      <t xml:space="preserve">solvent-extracted </t>
    </r>
    <r>
      <rPr>
        <i/>
        <sz val="8"/>
        <rFont val="Aptos Narrow"/>
        <family val="2"/>
        <scheme val="minor"/>
      </rPr>
      <t xml:space="preserve">H. illucens </t>
    </r>
    <r>
      <rPr>
        <sz val="8"/>
        <rFont val="Aptos Narrow"/>
        <family val="2"/>
        <scheme val="minor"/>
      </rPr>
      <t>larvae meal, 35 % crude protein</t>
    </r>
  </si>
  <si>
    <r>
      <t xml:space="preserve">Defatted </t>
    </r>
    <r>
      <rPr>
        <i/>
        <sz val="8"/>
        <rFont val="Aptos Narrow"/>
        <family val="2"/>
        <scheme val="minor"/>
      </rPr>
      <t>H. illucens</t>
    </r>
    <r>
      <rPr>
        <sz val="8"/>
        <rFont val="Aptos Narrow"/>
        <family val="2"/>
        <scheme val="minor"/>
      </rPr>
      <t xml:space="preserve"> larvae meal</t>
    </r>
  </si>
  <si>
    <r>
      <rPr>
        <i/>
        <sz val="8"/>
        <rFont val="Aptos Narrow"/>
        <family val="2"/>
        <scheme val="minor"/>
      </rPr>
      <t>H. illucens</t>
    </r>
    <r>
      <rPr>
        <sz val="8"/>
        <rFont val="Aptos Narrow"/>
        <family val="2"/>
        <scheme val="minor"/>
      </rPr>
      <t xml:space="preserve"> larvae meal protein hydrolysate</t>
    </r>
  </si>
  <si>
    <r>
      <t xml:space="preserve">Defatted </t>
    </r>
    <r>
      <rPr>
        <i/>
        <sz val="8"/>
        <rFont val="Aptos Narrow"/>
        <family val="2"/>
        <scheme val="minor"/>
      </rPr>
      <t xml:space="preserve">H. illucens </t>
    </r>
    <r>
      <rPr>
        <sz val="8"/>
        <rFont val="Aptos Narrow"/>
        <family val="2"/>
        <scheme val="minor"/>
      </rPr>
      <t>larvae meal</t>
    </r>
  </si>
  <si>
    <r>
      <rPr>
        <i/>
        <sz val="8"/>
        <rFont val="Aptos Narrow"/>
        <family val="2"/>
        <scheme val="minor"/>
      </rPr>
      <t>H. illucens</t>
    </r>
    <r>
      <rPr>
        <sz val="8"/>
        <rFont val="Aptos Narrow"/>
        <family val="2"/>
        <scheme val="minor"/>
      </rPr>
      <t xml:space="preserve"> larvae meal, 35 % crude protein</t>
    </r>
  </si>
  <si>
    <t>not detailed</t>
  </si>
  <si>
    <t>not detailed in English</t>
  </si>
  <si>
    <r>
      <t xml:space="preserve">fresh </t>
    </r>
    <r>
      <rPr>
        <i/>
        <sz val="8"/>
        <rFont val="Aptos Narrow"/>
        <family val="2"/>
        <scheme val="minor"/>
      </rPr>
      <t>H. illucens</t>
    </r>
    <r>
      <rPr>
        <sz val="8"/>
        <rFont val="Aptos Narrow"/>
        <family val="2"/>
        <scheme val="minor"/>
      </rPr>
      <t xml:space="preserve"> larvae</t>
    </r>
  </si>
  <si>
    <r>
      <t xml:space="preserve">fresh </t>
    </r>
    <r>
      <rPr>
        <i/>
        <sz val="8"/>
        <rFont val="Aptos Narrow"/>
        <family val="2"/>
        <scheme val="minor"/>
      </rPr>
      <t>H. illucens</t>
    </r>
    <r>
      <rPr>
        <sz val="8"/>
        <rFont val="Aptos Narrow"/>
        <family val="2"/>
        <scheme val="minor"/>
      </rPr>
      <t xml:space="preserve"> larvae, collected and stored at −20°C</t>
    </r>
  </si>
  <si>
    <r>
      <rPr>
        <i/>
        <sz val="8"/>
        <rFont val="Aptos Narrow"/>
        <family val="2"/>
        <scheme val="minor"/>
      </rPr>
      <t>H. illucens</t>
    </r>
    <r>
      <rPr>
        <sz val="8"/>
        <rFont val="Aptos Narrow"/>
        <family val="2"/>
        <scheme val="minor"/>
      </rPr>
      <t xml:space="preserve"> larvae meal</t>
    </r>
  </si>
  <si>
    <r>
      <rPr>
        <i/>
        <sz val="8"/>
        <rFont val="Aptos Narrow"/>
        <family val="2"/>
        <scheme val="minor"/>
      </rPr>
      <t>H. illucens</t>
    </r>
    <r>
      <rPr>
        <sz val="8"/>
        <rFont val="Aptos Narrow"/>
        <family val="2"/>
        <scheme val="minor"/>
      </rPr>
      <t xml:space="preserve"> and </t>
    </r>
    <r>
      <rPr>
        <i/>
        <sz val="8"/>
        <rFont val="Aptos Narrow"/>
        <family val="2"/>
        <scheme val="minor"/>
      </rPr>
      <t>T. molitor</t>
    </r>
    <r>
      <rPr>
        <sz val="8"/>
        <rFont val="Aptos Narrow"/>
        <family val="2"/>
        <scheme val="minor"/>
      </rPr>
      <t xml:space="preserve"> larvae meal</t>
    </r>
  </si>
  <si>
    <r>
      <rPr>
        <i/>
        <sz val="8"/>
        <color theme="1"/>
        <rFont val="Aptos Narrow"/>
        <family val="2"/>
        <scheme val="minor"/>
      </rPr>
      <t>H. illucens</t>
    </r>
    <r>
      <rPr>
        <sz val="8"/>
        <color theme="1"/>
        <rFont val="Aptos Narrow"/>
        <family val="2"/>
        <scheme val="minor"/>
      </rPr>
      <t xml:space="preserve"> larvae meal  and oil </t>
    </r>
  </si>
  <si>
    <r>
      <t>partially-defatted</t>
    </r>
    <r>
      <rPr>
        <i/>
        <sz val="8"/>
        <color theme="1"/>
        <rFont val="Aptos Narrow"/>
        <family val="2"/>
        <scheme val="minor"/>
      </rPr>
      <t xml:space="preserve"> H. illucens</t>
    </r>
    <r>
      <rPr>
        <sz val="8"/>
        <color theme="1"/>
        <rFont val="Aptos Narrow"/>
        <family val="2"/>
        <scheme val="minor"/>
      </rPr>
      <t xml:space="preserve"> larvae meal</t>
    </r>
  </si>
  <si>
    <t>Processing method</t>
  </si>
  <si>
    <t>BSFL meal was extracted four times with a 2:1 (v/v) ethyl alcohol (95%) for each extraction, followed by one extractionof 3:1 (v/v), and a final extraction with a 4:1 (v/v) ratio, solvent-extracted BSFL was air-dried under a fume hood for 24 h and stored freezer(−20 °C). Dry ingredients mixed for 1 h in a Hobart mixer, water added to obtain a 35% moisture. double-extruded through a 2-mm die and air-dried,  ground into pellets,  soybeanoil and menhadenfish oil added until all pellets were uniformly coated</t>
  </si>
  <si>
    <t>killed by heat shock, dried and defatted mechanically, ingredients  added thoroughly mixed with a feed binder, water to pelletize the final feed.  dough pelletized with a customizedheavy-duty meat grinder (2 mm die size), oven dried at 50◦C for 3 h. (0.5–0.8 mm for the first 3 weeks and in last week shrimp were fed with 1.4–2 mm)diets  produced by InnovaFeed</t>
  </si>
  <si>
    <t>Ingredient mixing and pellet production were done by Sparos</t>
  </si>
  <si>
    <t>ingredients were smashed and sifted out (80-mesh), weighed, combined, mixed to homogeneity, 1.0- and 1.5-mm diameter pellets were extruded, ripened in oven at 60◦C for 30 min</t>
  </si>
  <si>
    <t>gredients were sievedthrough an 80-mesh screen, sieved through a 60-mesh screen, the mixture was extruded into 1.0mm diameter pellets, ripened in oven at 60°C for 30min</t>
  </si>
  <si>
    <t>all ingredients were crushed
and passed through a &lt; 200 mesh sieve (Jinan Shengrun,
China), weighed and mixed in a paddle mixer (Marion
Mixers, Inc., Marion, IA, USA). The cooking-extrusion
temperature was kept at 110°C for approximately 14
seconds in five-barrel sections and the last section was
maintained at 62°C. Portion of feeds were extruded into
1- and 2-mm in diameter and 2 – 4 mm in lengths. Diets
were air-dried in a pulse bed dryer (Jinan Shengrun,
China) and stored at 4°C in sealed containers</t>
  </si>
  <si>
    <t>laboratory feed mill facility following the procedure outlined
by Nunes et al. (2021)</t>
  </si>
  <si>
    <t>Raw materials were ground and mixed. Then, water was added at a rate
of 15–20% to make the paste. The mixture was made into the pellet feed using a flat die pellet mill (Starmoon, Thailand). The pellet feed was air-dried at room temperature and
was stored at 4 °C until use.</t>
  </si>
  <si>
    <t>Shrimp lifestage</t>
  </si>
  <si>
    <t>juvenile shrimp (1.24 g ± 0.01)</t>
  </si>
  <si>
    <t>post larvae–PL41, 0.1 g initial mean body weight</t>
  </si>
  <si>
    <t xml:space="preserve">30- 35g </t>
  </si>
  <si>
    <t xml:space="preserve">1.1 ±  0.02 g </t>
  </si>
  <si>
    <r>
      <t xml:space="preserve">juvenile </t>
    </r>
    <r>
      <rPr>
        <i/>
        <sz val="8"/>
        <color theme="1"/>
        <rFont val="Aptos Narrow"/>
        <family val="2"/>
        <scheme val="minor"/>
      </rPr>
      <t>L. vannamei (∼0.88 g)</t>
    </r>
  </si>
  <si>
    <t xml:space="preserve">0·88 g </t>
  </si>
  <si>
    <t>juveniles with a body length of 3.27 ± 0.23 cm</t>
  </si>
  <si>
    <t xml:space="preserve">juvenile with 1.20 ± 0.07 g </t>
  </si>
  <si>
    <t>3:04 ± 0:01 g</t>
  </si>
  <si>
    <t>shrimp post larvae 0.97±0.01 g</t>
  </si>
  <si>
    <t>PL15 (2.7 ± 0.2 mg)</t>
  </si>
  <si>
    <t>PL-12 (3 mg/shrimp)</t>
  </si>
  <si>
    <t xml:space="preserve">Shrimp pre-experimental treatment </t>
  </si>
  <si>
    <t>nutritional baseline was established, a maintenance/conditioning diet was fed two times per day for 7 days prior</t>
  </si>
  <si>
    <t xml:space="preserve">transported at the post-larval stage and grown inholding tanks using commercial shrimp feeds until they reached required sizes </t>
  </si>
  <si>
    <t xml:space="preserve">fed with commercial feed (1 week), starvation treatment for 24h </t>
  </si>
  <si>
    <t>PL5 body length of 0.4-0.5 cm cultivated until reached body length of 3:27 ± 0:23 cm</t>
  </si>
  <si>
    <t>12 fasted</t>
  </si>
  <si>
    <t>fed with commercial feed for two months</t>
  </si>
  <si>
    <t>outdoor pond 7 days</t>
  </si>
  <si>
    <t>raised from PL15 to over 600 mg body weight (BW) in 50 outdoor tanks of 1.50 m3 (1.70 m2 bottom area × 0.88 m height) under 1369 PLs/m3 (2053 ± 33 PLs/tank)</t>
  </si>
  <si>
    <t>shrimp were maintained in 500-L fiberglass tank for 3 days</t>
  </si>
  <si>
    <t xml:space="preserve">Experimental set up </t>
  </si>
  <si>
    <t>indoor,recirculating, saltwater system, biologicalfiltration system, aeration, 18 aquaria (110-L each), 15 shrimp/aquarium (50 m−2), 3 replicates per treatment</t>
  </si>
  <si>
    <t xml:space="preserve">recirculation system equipped with 12 290-L plastic tanks (100 individuals in each),  filtration  by biological and mechanical filters installed in each tank </t>
  </si>
  <si>
    <t>indoor circulating water aquaculture system, 24 fibreglass cylinder tanks (350 L) 40 shrimp per tank, filtered through sand filter, aerated,</t>
  </si>
  <si>
    <t>triplicate fiberglass tanks (300 L) per group and 40 shrimp/tank, 60% water exchanged each day by seawater disinfected with chlorine dioxide</t>
  </si>
  <si>
    <t>cylindrical fibreglass tanks (300 l)  40 shrimp/ tank</t>
  </si>
  <si>
    <t>15 tanks at a density of 50 individuals in each tank. Three replications each group</t>
  </si>
  <si>
    <t>12  aquaria  (volume  of  50  L)  at  density  10  shrimps/aquarium, aeration  system  and  recirculating  water</t>
  </si>
  <si>
    <t>indoor seawaterculture system, triplicate fiberglass tanks (300 L) per group and 30 shrimp in each tank</t>
  </si>
  <si>
    <t>40 hapa nets (2 m×2 m×1 m, 200 shrimp
per hapa net) in the outdoor ponds, water was obtained
from the surrounding sea-water, 4 replicates per treatment</t>
  </si>
  <si>
    <t>50 independent outdoor tanks, each with a capacity of 1.5 m3, 10 replicate tanks per feeding treatment, blue polypropylene, were equipped
with their water inlet, outlet, and aeration systems</t>
  </si>
  <si>
    <t>1600 PL-12 were randomly distributed into 20 500-L fiberglass tanks
containing 200 L of water (4 treatment groups with 4 replicates); the stocking density
was 80 shrimp/tank which is equivalent to 120 shrimp/m2</t>
  </si>
  <si>
    <t>Feeding</t>
  </si>
  <si>
    <t>4x day (07:30,10:30, 13:30, 16:30)</t>
  </si>
  <si>
    <t>automatically distributed 6 to 10 times a day</t>
  </si>
  <si>
    <t>fed to apparent satiation, 3x day (08:00, 14:00 and 20:00)</t>
  </si>
  <si>
    <t xml:space="preserve">fed to apparent satiation, 4x day (7:20, 11:20, 16:00, 21:00) </t>
  </si>
  <si>
    <t xml:space="preserve"> 4x day (7:20, 11:20, 16:00, 21:00)  5–8 % of body weight to apparent satiation</t>
  </si>
  <si>
    <t>4x per day (6: 00, 12: 00, 18: 00, and 24: 00), visual satiation</t>
  </si>
  <si>
    <t>8-3%/day,  4x day (07.30, 11.00, 16.30, 21.00)</t>
  </si>
  <si>
    <t>3x day (7:00, 12:00, 20:00) 6%-8% of body weight</t>
  </si>
  <si>
    <t>four times daily, at 07:00; 11:00; 15:00 and 20:00 h</t>
  </si>
  <si>
    <t>8x day between 08:00 a.m. and 04:00 p.m.</t>
  </si>
  <si>
    <t>fed ad libitum, 4
times per day at 07:00, 11:00, 15:00, and 18:00</t>
  </si>
  <si>
    <t>Experiment duration</t>
  </si>
  <si>
    <t>63 days</t>
  </si>
  <si>
    <t>28 days</t>
  </si>
  <si>
    <t>56 days</t>
  </si>
  <si>
    <t>7 weeks</t>
  </si>
  <si>
    <t>45 days</t>
  </si>
  <si>
    <t>49 days</t>
  </si>
  <si>
    <t>4 weeks</t>
  </si>
  <si>
    <t>90 days</t>
  </si>
  <si>
    <t>42 days = 6 weeks</t>
  </si>
  <si>
    <t>Water parameter</t>
  </si>
  <si>
    <t>temperature (29.5 °C), salinity (30.7 ppt), dissolved oxygen(5.16 mg L−1), pH (7.9), total ammonia nitrogen (0.13 mg L−1), nitrite (0.10 mg L−1)</t>
  </si>
  <si>
    <t>salinity of 20 ppt, water temperature 27°C ± 1°C, oxygen above 4mg L-1, pH 7.8 - 8, ammonia(NH3/NH4+) below 0.05 mg L−1, nitrite (NO2−) below0.8 mg L−1</t>
  </si>
  <si>
    <t>ammonia &lt; 0.03 mg/mL, nitrogen dioxide &lt; 0.6 mg/mL, nitrates &lt; 75 mg/mL, temperature 28 +/- 1°C, oxygen level &gt; 80 % saturation, pH 8.00 +/- 0.25 and salinity 15 ppt</t>
  </si>
  <si>
    <t>water tem-perature 27.7–30.5°C, pH 7.0–7.8, ammonia ≤0.2 mg/L and nitrite ≤0.2 mg/L</t>
  </si>
  <si>
    <t>temperature 27–31◦C, salinity 25–30%</t>
  </si>
  <si>
    <t>water temperature 28 ± 3°C, salinity 27 ± 2, dissolved oxygen above 5.0 mg/L</t>
  </si>
  <si>
    <t>water temperature 28 ± 3°C, salinity 27 ± 2, dissolved oxygen 7.02 ± 0.69 mg/L</t>
  </si>
  <si>
    <t xml:space="preserve">salinity 18-23 ppt, temperature 27.3-30.6 °C, DO 4.48- 6.47 mg/L, pH7.5-8.24, NH3 0.0531-1.7556 mg/L , NO2 0.0017-7.1597 mg/L, NO3 0.0243-1.9158 mg/L, alkalinity 182.70-243.60 mg/L, total organic matter 18.95-73.89 mg/L, total suspended solid 38-133 mg/L, phosphate 0.0098-0.2928 mg/L </t>
  </si>
  <si>
    <t>water temperature 25-28°C, salinity 25-30‰</t>
  </si>
  <si>
    <t>pH, dissolved oxygen (DO), water temperature, total
dissolved solid and salinity were recorded four times
daily using sensors. ammonia-nitrogen (NH3-N) nitrate (NO3-N), nitrite (NO2-N), and phosphate (PO4-P)
were measured once in a week</t>
  </si>
  <si>
    <t>temperature average of 27.7 ± 0.7 °C ; salinity was kept consistent at 19.2 ± 1.1 g/L</t>
  </si>
  <si>
    <t>temperature and salinity (27–30 °C and 25 ppt),pH ( 7.84–7.96), DO 
(more than 6.5 mg/L), total ammonia (less than 0.4 mg/L), and nitrite (less than 0.2
mg/L)</t>
  </si>
  <si>
    <t>Photoperiod</t>
  </si>
  <si>
    <t xml:space="preserve">14 h light/10 h dark </t>
  </si>
  <si>
    <t>12 h light/12 h dark</t>
  </si>
  <si>
    <t xml:space="preserve"> natural light</t>
  </si>
  <si>
    <t>12h light (starting at 05:45 a.m.)</t>
  </si>
  <si>
    <t>Reference</t>
  </si>
  <si>
    <r>
      <t xml:space="preserve">Cummins VC, Rawles SD, Thompson KR, et al. Evaluation of black soldier fly (Hermetia illucens) larvae meal as partial or total replacement of marine fish meal in practical diets for Pacific white shrimp (Litopenaeus vannamei). </t>
    </r>
    <r>
      <rPr>
        <i/>
        <sz val="8"/>
        <color rgb="FF000000"/>
        <rFont val="Aptos Narrow"/>
        <family val="2"/>
        <scheme val="minor"/>
      </rPr>
      <t>Aquaculture</t>
    </r>
    <r>
      <rPr>
        <sz val="8"/>
        <color rgb="FF000000"/>
        <rFont val="Aptos Narrow"/>
        <family val="2"/>
        <scheme val="minor"/>
      </rPr>
      <t>. 2017;473:337-344. doi:10.1016/j.aquaculture.2017.02.022</t>
    </r>
  </si>
  <si>
    <r>
      <t xml:space="preserve">Richardson A, Dantas-Lima J, Lefranc M, Walraven M, Phillips CJC, Saitoh K. Effect of a Black Soldier Fly Ingredient on the Growth Performance and Disease Resistance of Juvenile Pacific White Shrimp (Litopenaeus vannamei). </t>
    </r>
    <r>
      <rPr>
        <i/>
        <sz val="8"/>
        <color rgb="FF000000"/>
        <rFont val="Aptos Narrow"/>
        <family val="2"/>
        <scheme val="minor"/>
      </rPr>
      <t>Animals</t>
    </r>
    <r>
      <rPr>
        <sz val="8"/>
        <color rgb="FF000000"/>
        <rFont val="Aptos Narrow"/>
        <family val="2"/>
        <scheme val="minor"/>
      </rPr>
      <t>. 2021;11(5):1450. doi:10.3390/ani11051450</t>
    </r>
  </si>
  <si>
    <r>
      <t xml:space="preserve">Terrey D, James J, Tankovski I, et al. Palatability Enhancement Potential of Hermetia illucens Larvae Protein Hydrolysate in Litopenaeus vannamei Diets. </t>
    </r>
    <r>
      <rPr>
        <i/>
        <sz val="8"/>
        <color rgb="FF000000"/>
        <rFont val="Aptos Narrow"/>
        <family val="2"/>
        <scheme val="minor"/>
      </rPr>
      <t>Molecules</t>
    </r>
    <r>
      <rPr>
        <sz val="8"/>
        <color rgb="FF000000"/>
        <rFont val="Aptos Narrow"/>
        <family val="2"/>
        <scheme val="minor"/>
      </rPr>
      <t>. 2021;26(6):1582. doi:10.3390/molecules26061582</t>
    </r>
  </si>
  <si>
    <r>
      <t xml:space="preserve">Wang G, Peng K, Hu J, Mo W, Wei Z, Huang Y. Evaluation of defatted Hermetia illucens larvae meal for Litopenaeus vannamei : effects on growth performance, nutrition retention, antioxidant and immune response, digestive enzyme activity and hepatic morphology. </t>
    </r>
    <r>
      <rPr>
        <i/>
        <sz val="8"/>
        <color rgb="FF000000"/>
        <rFont val="Aptos Narrow"/>
        <family val="2"/>
        <scheme val="minor"/>
      </rPr>
      <t>Aquac Nutr</t>
    </r>
    <r>
      <rPr>
        <sz val="8"/>
        <color rgb="FF000000"/>
        <rFont val="Aptos Narrow"/>
        <family val="2"/>
        <scheme val="minor"/>
      </rPr>
      <t>. 2021;27(4):986-997. doi:10.1111/anu.13240</t>
    </r>
  </si>
  <si>
    <r>
      <t xml:space="preserve">Chen Y, Chi S, Zhang S, et al. Evaluation of the Dietary Black Soldier Fly Larvae Meal (Hermetia illucens) on Growth Performance, Intestinal Health, and Disease Resistance to Vibrio parahaemolyticus of the Pacific White Shrimp (Litopenaeus vannamei). </t>
    </r>
    <r>
      <rPr>
        <i/>
        <sz val="8"/>
        <color rgb="FF000000"/>
        <rFont val="Aptos Narrow"/>
        <family val="2"/>
        <scheme val="minor"/>
      </rPr>
      <t>Front Mar Sci</t>
    </r>
    <r>
      <rPr>
        <sz val="8"/>
        <color rgb="FF000000"/>
        <rFont val="Aptos Narrow"/>
        <family val="2"/>
        <scheme val="minor"/>
      </rPr>
      <t>. 2021;8:1072. doi:10.3389/fmars.2021.706463</t>
    </r>
  </si>
  <si>
    <t>Usman, Fahrur M, Kamaruddin, Indra Jaya Asaad A, Rini Fahmi M. The utilization of black soldier fly larvae meal as a substitution of fish meal in diet for white shrimp, Litopenaeus vannamei, grow-out. IOP Conf Ser Earth Environ Sci. 2021;860(1):012023. doi:10.1088/1755-1315/860/1/012023</t>
  </si>
  <si>
    <t>Hu J, Wang G;, Huang W, Zhao H, Mo W, Huang Y. Effects of fish meal replacement by black soldier fly (Hermetia illucens) larvae meal on growth performance, body composition, serum biochemical indexes and antioxidant ability of juvenile Litopenaeus vannamei. Chinese J Anim Nutr. 2019;31(11):5292-5300.</t>
  </si>
  <si>
    <t>He, Y., Liu, X., Zhang, N., Wang, S., Wang, A., Zuo, R., &amp; Jiang, Y. (2022). Replacement of Commercial Feed with Fresh Black Soldier Fly (Hermetia illucens) Larvae in Pacific White Shrimp (Litopenaeus vannamei). https://doi.org/10.1155/2022/9130400</t>
  </si>
  <si>
    <t>He, Y., Zhang, N., Wang, A., Wang, S., Che, Y., Huang, S., Yi, Q., Ma, Y., &amp; Jiang, Y. (2022). Positive effects of replacing commercial feeds by fresh black soldier fly (Hermetia illucens) larvae in the diets of Pacific white shrimp (Litopenaeus vannamei): Immune enzyme, water quality, and intestinal microbiota. Frontiers in Marine Science, 9. https://doi.org/10.3389/fmars.2022.987363</t>
  </si>
  <si>
    <t>Chen Y, Chi S, Zhang S, et al.  Effect of black soldier fly ( Hermetia illucens ) larvae meal on lipid and glucose metabolism of Pacific white shrimp Litopenaeus vannamei . Br J Nutr. Published online November 24, 2021:1-15. doi:10.1017/s0007114521004670</t>
  </si>
  <si>
    <t>Li, X., Chen, Y., Zheng, C., Chi, S., Zhang, S., Tan, B., Xie, S. (2022). Article Evaluation of Six Novel Protein Sources on Apparent Digestibility in Pacific White Shrimp, Litopenaeus vannamei. Hindawi Aquaculture Nutrition 2022, 11. https://doi.org/10.1155/2022/8225273</t>
  </si>
  <si>
    <r>
      <t xml:space="preserve">Shin J, Jo S, Ko D, Lee K-J. Replacing Fish Meal with Black Soldier Fly Larvae and Mealworm Larvae in Diets for Pacific White Shrimp Litopenaeus vannamei. </t>
    </r>
    <r>
      <rPr>
        <i/>
        <sz val="8"/>
        <color rgb="FF000000"/>
        <rFont val="Aptos Narrow"/>
        <family val="2"/>
        <scheme val="minor"/>
      </rPr>
      <t>Korean J Fish Aquat Sci</t>
    </r>
    <r>
      <rPr>
        <sz val="8"/>
        <color rgb="FF000000"/>
        <rFont val="Aptos Narrow"/>
        <family val="2"/>
        <scheme val="minor"/>
      </rPr>
      <t>. 2020;53(6):900-908. doi:10.5657/KFAS.2020.0900</t>
    </r>
  </si>
  <si>
    <t>Chen, Y., Zhuang, Z., Liu, J., Wang, Z., Guo, Y., Chen, A., Chen, B., Zhao, W., &amp; Niu, J. (2023). Effects of Hermetia illucens larvae meal on the Pacific white shrimp (Litopenaeus vannamei) revealed by innate immunity and 16S rRNA gene sequencing analysis. Comparative Biochemistry and Physiology Part D: Genomics and Proteomics, 46, 101080. https://doi.org/10.1016/J.CBD.2023.101080</t>
  </si>
  <si>
    <t>Novriadi, R., Davies, S., Triatmaja, K. I. K., Hermawan, M., Kontara, E. K. M., Tanaka, B., Rinaldy, A., &amp; Nugroho, J. E. (2023). Black Soldier Fly (Hermetia illucens) as an Alternative to Marine Ingredients Elicits Superior Growth Performance and Resistance to Vibrio harveyi Infection for Pacific White Shrimp (Litopenaeus vannamei). Turkish Journal of Fisheries and Aquatic Sciences, 24(1), 24343. https://doi.org/10.4194/TRJFAS24343</t>
  </si>
  <si>
    <t>Nunes, A. J. P., Yamamoto, H., Simões, J. P., Pisa, J. L., Miyamoto, N., &amp; Leite, J. S. (2023). The Black Soldier Fly (Hermetia illucens) Larvae Meal Can Cost-Effectively Replace Fish Meal in Practical Nursery Diets for Post-Larval Penaeus vannamei under High-Density Culture. Fishes 2023, Vol. 8, Page 605, 8(12), 605. https://doi.org/10.3390/FISHES8120605</t>
  </si>
  <si>
    <t>Keetanon, A., Chuchird, N., Phansawat, P., Kitsanayanyong, L., Chou, C. C., Verstraete, P., Ménard, R., Richards, C. S., Ducharne, F., &amp; Rairat, T. (2024). Effects of black soldier fly larval meal on the growth performance, survival, immune responses, and resistance to Vibrio parahaemolyticus infection of Pacific white shrimp (Litopenaeus vannamei). Aquaculture International, 32(2), 2233–2248. https://doi.org/10.1007/S10499-023-01267-5/FIGURES/3</t>
  </si>
  <si>
    <t>Tank #</t>
  </si>
  <si>
    <t>Crude fat (% DM)</t>
  </si>
  <si>
    <t>Crude protein (% DM)</t>
  </si>
  <si>
    <t>Production index (g)</t>
  </si>
  <si>
    <t>Survival rate (%)</t>
  </si>
  <si>
    <t>Raw data for Table S2: Effects of fishmeal- (FM) and black soldier fly (BSF) based feeds on amino acid contents in % dry matter of individual Pacific white shrimp (PWS)</t>
  </si>
  <si>
    <t>Raw data for Table S3: Effects of fishmeal (FM) and black soldier fly (BSF) based feeds on life-history and physiological traits of Pacific white shrimp</t>
  </si>
  <si>
    <t>The literature search yielded 16 studies investigating the use of black soldier fly as a protein substitute for fishmeal in the Pacific white shrimp</t>
  </si>
  <si>
    <t>Black soldier fly</t>
  </si>
  <si>
    <t>0,5; 1, 2, 5</t>
  </si>
  <si>
    <t>10; 20; 30; 40; 50</t>
  </si>
  <si>
    <t>corn gluten meal</t>
  </si>
  <si>
    <t>The solid ingredients were first mixed in the
container thoroughly, transferred to a mixer, added liquid ingredients
and configured into a homogeneous mixture. The mixtures were
extruded into 1.2-mm diameter pellets, heated at 80 ◦C for 90 min and
stored at −20 ◦C.</t>
  </si>
  <si>
    <t>juvenile shrimp 0.67 ± 0.004 g</t>
  </si>
  <si>
    <t xml:space="preserve">
acclimating for two weeks</t>
  </si>
  <si>
    <t>six groups with four replicates, thirty shrimp in each tank</t>
  </si>
  <si>
    <t>fed to apparent satiation three times a day</t>
  </si>
  <si>
    <t>60 days</t>
  </si>
  <si>
    <t>water temperature ranging from 25 to 28 ◦C, dissolved oxygen &gt;7 mg/L, total ammonia nitrogen &lt;0.1 mg/L, and salinity at 33–36 ppt</t>
  </si>
  <si>
    <t>mean</t>
  </si>
  <si>
    <t>Crude ash (% DM)</t>
  </si>
  <si>
    <t>Moisture (%)</t>
  </si>
  <si>
    <t>N/A</t>
  </si>
  <si>
    <t xml:space="preserve">Raw data for Table 4: Proximate compositions of fishmeal- (FM) based compound feed and black soldier fly (BSF) larvae (DM = dry matter) </t>
  </si>
  <si>
    <t>Amino acid content [g/100 g DM]</t>
  </si>
  <si>
    <t>Amino acid</t>
  </si>
  <si>
    <t xml:space="preserve">Raw data for section 2.7.: Contents of 18 amino acids (in % dry matter) of a fishmeal- (FM) based diet and black soldier fly (BSF) larvae  (DM = dry matter)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</si>
</sst>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9">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Calibri"/>
      <family val="2"/>
    </font>
    <font>
      <b/>
      <sz val="8"/>
      <name val="Aptos Narrow"/>
      <family val="2"/>
      <scheme val="minor"/>
    </font>
    <font>
      <b/>
      <sz val="8"/>
      <color theme="1"/>
      <name val="Aptos Narrow"/>
      <family val="2"/>
      <scheme val="minor"/>
    </font>
    <font>
      <sz val="8"/>
      <name val="Aptos Narrow"/>
      <family val="2"/>
      <scheme val="minor"/>
    </font>
    <font>
      <sz val="8"/>
      <color theme="1"/>
      <name val="Aptos Narrow"/>
      <family val="2"/>
      <scheme val="minor"/>
    </font>
    <font>
      <sz val="8"/>
      <color rgb="FF242424"/>
      <name val="Aptos Narrow"/>
      <family val="2"/>
    </font>
    <font>
      <i/>
      <sz val="8"/>
      <name val="Aptos Narrow"/>
      <family val="2"/>
      <scheme val="minor"/>
    </font>
    <font>
      <i/>
      <sz val="8"/>
      <color theme="1"/>
      <name val="Aptos Narrow"/>
      <family val="2"/>
      <scheme val="minor"/>
    </font>
    <font>
      <sz val="8"/>
      <color rgb="FF000000"/>
      <name val="Aptos Narrow"/>
      <family val="2"/>
      <scheme val="minor"/>
    </font>
    <font>
      <i/>
      <sz val="8"/>
      <color rgb="FF000000"/>
      <name val="Aptos Narrow"/>
      <family val="2"/>
      <scheme val="minor"/>
    </font>
    <font>
      <b/>
      <sz val="11"/>
      <color theme="1"/>
      <name val="Aptos Narrow"/>
      <scheme val="minor"/>
    </font>
    <font>
      <sz val="11"/>
      <color rgb="FFFF0000"/>
      <name val="Aptos Narrow"/>
      <scheme val="minor"/>
    </font>
    <font>
      <b/>
      <sz val="11"/>
      <color rgb="FFFF0000"/>
      <name val="Aptos Narrow"/>
      <scheme val="minor"/>
    </font>
    <font>
      <b/>
      <sz val="8"/>
      <name val="Aptos Narrow"/>
      <scheme val="minor"/>
    </font>
    <font>
      <sz val="10"/>
      <color theme="1"/>
      <name val="Calibri"/>
      <family val="2"/>
    </font>
    <font>
      <sz val="11"/>
      <color theme="1"/>
      <name val="Aptos Narrow"/>
      <scheme val="minor"/>
    </font>
  </fonts>
  <fills count="3">
    <fill>
      <patternFill patternType="none"/>
    </fill>
    <fill>
      <patternFill patternType="gray125"/>
    </fill>
    <fill>
      <patternFill patternType="solid">
        <fgColor theme="0" tint="-4.9989318521683403E-2"/>
        <bgColor indexed="64"/>
      </patternFill>
    </fill>
  </fills>
  <borders count="48">
    <border>
      <left/>
      <right/>
      <top/>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medium">
        <color indexed="64"/>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148">
    <xf numFmtId="0" fontId="0" fillId="0" borderId="0" xfId="0"/>
    <xf numFmtId="14" fontId="0" fillId="0" borderId="4" xfId="0" applyNumberFormat="1" applyBorder="1" applyAlignment="1">
      <alignment horizontal="center"/>
    </xf>
    <xf numFmtId="0" fontId="0" fillId="0" borderId="5" xfId="0" applyBorder="1" applyAlignment="1">
      <alignment horizontal="center"/>
    </xf>
    <xf numFmtId="2" fontId="0" fillId="0" borderId="5" xfId="0" applyNumberFormat="1"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2" fontId="0" fillId="0" borderId="0" xfId="0" applyNumberFormat="1" applyAlignment="1">
      <alignment horizontal="left"/>
    </xf>
    <xf numFmtId="0" fontId="3" fillId="0" borderId="0" xfId="0" applyFont="1" applyAlignment="1">
      <alignment horizontal="left"/>
    </xf>
    <xf numFmtId="0" fontId="0" fillId="0" borderId="0" xfId="0" applyAlignment="1">
      <alignment horizontal="left"/>
    </xf>
    <xf numFmtId="2" fontId="3" fillId="0" borderId="0" xfId="0" applyNumberFormat="1" applyFont="1" applyAlignment="1">
      <alignment horizontal="left"/>
    </xf>
    <xf numFmtId="14" fontId="0" fillId="0" borderId="10" xfId="0" applyNumberFormat="1" applyBorder="1" applyAlignment="1">
      <alignment horizontal="center"/>
    </xf>
    <xf numFmtId="0" fontId="0" fillId="0" borderId="11" xfId="0" applyBorder="1" applyAlignment="1">
      <alignment horizontal="center"/>
    </xf>
    <xf numFmtId="2" fontId="0" fillId="0" borderId="11" xfId="0" applyNumberFormat="1" applyBorder="1" applyAlignment="1">
      <alignment horizontal="center"/>
    </xf>
    <xf numFmtId="14" fontId="0" fillId="0" borderId="12" xfId="0" applyNumberFormat="1" applyBorder="1" applyAlignment="1">
      <alignment horizontal="center"/>
    </xf>
    <xf numFmtId="14" fontId="0" fillId="0" borderId="13" xfId="0" applyNumberFormat="1" applyBorder="1" applyAlignment="1">
      <alignment horizontal="center"/>
    </xf>
    <xf numFmtId="0" fontId="2" fillId="0" borderId="0" xfId="0" applyFont="1"/>
    <xf numFmtId="0" fontId="2" fillId="0" borderId="0" xfId="0" applyFont="1" applyAlignment="1">
      <alignment horizontal="left"/>
    </xf>
    <xf numFmtId="2" fontId="2" fillId="0" borderId="0" xfId="0" applyNumberFormat="1" applyFont="1" applyAlignment="1">
      <alignment horizontal="left"/>
    </xf>
    <xf numFmtId="2" fontId="0" fillId="0" borderId="0" xfId="0" applyNumberFormat="1"/>
    <xf numFmtId="2" fontId="0" fillId="0" borderId="16" xfId="0" applyNumberFormat="1" applyBorder="1" applyAlignment="1">
      <alignment horizontal="center"/>
    </xf>
    <xf numFmtId="2" fontId="0" fillId="0" borderId="9" xfId="0" applyNumberFormat="1" applyBorder="1" applyAlignment="1">
      <alignment horizontal="center"/>
    </xf>
    <xf numFmtId="2" fontId="0" fillId="0" borderId="17" xfId="0" applyNumberFormat="1" applyBorder="1" applyAlignment="1">
      <alignment horizontal="center"/>
    </xf>
    <xf numFmtId="0" fontId="2" fillId="0" borderId="19" xfId="0" applyFont="1" applyBorder="1"/>
    <xf numFmtId="0" fontId="2" fillId="0" borderId="20" xfId="0" applyFont="1" applyBorder="1"/>
    <xf numFmtId="0" fontId="0" fillId="0" borderId="13" xfId="0" applyBorder="1" applyAlignment="1">
      <alignment horizontal="center"/>
    </xf>
    <xf numFmtId="0" fontId="0" fillId="0" borderId="21" xfId="0" applyBorder="1" applyAlignment="1">
      <alignment horizontal="center"/>
    </xf>
    <xf numFmtId="0" fontId="2" fillId="0" borderId="22" xfId="0" applyFont="1" applyBorder="1"/>
    <xf numFmtId="0" fontId="0" fillId="0" borderId="23" xfId="0" applyBorder="1" applyAlignment="1">
      <alignment horizontal="center"/>
    </xf>
    <xf numFmtId="2" fontId="0" fillId="0" borderId="8" xfId="0" applyNumberFormat="1" applyBorder="1" applyAlignment="1">
      <alignment horizontal="center"/>
    </xf>
    <xf numFmtId="2" fontId="0" fillId="0" borderId="23" xfId="0" applyNumberForma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14" fontId="0" fillId="0" borderId="21" xfId="0" applyNumberFormat="1" applyBorder="1" applyAlignment="1">
      <alignment horizontal="center"/>
    </xf>
    <xf numFmtId="1" fontId="0" fillId="0" borderId="8" xfId="0" applyNumberFormat="1" applyBorder="1" applyAlignment="1">
      <alignment horizontal="center"/>
    </xf>
    <xf numFmtId="0" fontId="0" fillId="0" borderId="24" xfId="0" applyBorder="1" applyAlignment="1">
      <alignment horizontal="center"/>
    </xf>
    <xf numFmtId="2" fontId="0" fillId="0" borderId="6" xfId="0" applyNumberFormat="1" applyBorder="1" applyAlignment="1">
      <alignment horizontal="center"/>
    </xf>
    <xf numFmtId="2" fontId="0" fillId="0" borderId="15" xfId="1" applyNumberFormat="1" applyFont="1" applyBorder="1" applyAlignment="1">
      <alignment horizontal="center"/>
    </xf>
    <xf numFmtId="2" fontId="0" fillId="0" borderId="16" xfId="1" applyNumberFormat="1" applyFont="1" applyBorder="1" applyAlignment="1">
      <alignment horizontal="center"/>
    </xf>
    <xf numFmtId="14" fontId="0" fillId="0" borderId="14" xfId="0" applyNumberFormat="1" applyBorder="1" applyAlignment="1">
      <alignment horizontal="center"/>
    </xf>
    <xf numFmtId="0" fontId="0" fillId="0" borderId="28" xfId="0" applyBorder="1" applyAlignment="1">
      <alignment horizontal="center"/>
    </xf>
    <xf numFmtId="2" fontId="0" fillId="0" borderId="28" xfId="0" applyNumberFormat="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2" fontId="0" fillId="0" borderId="32" xfId="0" applyNumberFormat="1" applyBorder="1" applyAlignment="1">
      <alignment horizontal="center"/>
    </xf>
    <xf numFmtId="0" fontId="0" fillId="0" borderId="33" xfId="0"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0" fontId="2" fillId="0" borderId="3" xfId="0" applyFont="1" applyBorder="1" applyAlignment="1">
      <alignment horizontal="center" vertical="center"/>
    </xf>
    <xf numFmtId="0" fontId="4" fillId="0" borderId="1" xfId="0" applyFont="1" applyBorder="1" applyAlignment="1">
      <alignment horizontal="center" vertical="center" wrapText="1"/>
    </xf>
    <xf numFmtId="0" fontId="5" fillId="0" borderId="34" xfId="0" applyFont="1" applyBorder="1" applyAlignment="1">
      <alignment horizontal="center" vertical="center" wrapText="1"/>
    </xf>
    <xf numFmtId="0" fontId="6" fillId="2" borderId="10" xfId="0" applyFont="1" applyFill="1" applyBorder="1" applyAlignment="1">
      <alignment horizontal="left" vertical="center" wrapText="1"/>
    </xf>
    <xf numFmtId="0" fontId="6" fillId="0" borderId="7" xfId="0" applyFont="1" applyBorder="1" applyAlignment="1">
      <alignment horizontal="left" vertical="center" wrapText="1"/>
    </xf>
    <xf numFmtId="0" fontId="6" fillId="2" borderId="7" xfId="0" applyFont="1" applyFill="1" applyBorder="1" applyAlignment="1">
      <alignment horizontal="left" vertical="center" wrapText="1"/>
    </xf>
    <xf numFmtId="0" fontId="6" fillId="0" borderId="35" xfId="0" applyFont="1" applyBorder="1" applyAlignment="1">
      <alignment horizontal="left" vertical="center" wrapText="1"/>
    </xf>
    <xf numFmtId="0" fontId="6" fillId="2" borderId="0" xfId="0" applyFont="1" applyFill="1" applyAlignment="1">
      <alignment horizontal="left" vertical="center" wrapText="1"/>
    </xf>
    <xf numFmtId="0" fontId="6" fillId="0" borderId="36" xfId="0" applyFont="1" applyBorder="1" applyAlignment="1">
      <alignment horizontal="left" vertical="center" wrapText="1"/>
    </xf>
    <xf numFmtId="0" fontId="7" fillId="2" borderId="0" xfId="0" applyFont="1" applyFill="1" applyAlignment="1">
      <alignment horizontal="left" vertical="center"/>
    </xf>
    <xf numFmtId="0" fontId="7" fillId="0" borderId="0" xfId="0" applyFont="1" applyAlignment="1">
      <alignment horizontal="left" vertical="center"/>
    </xf>
    <xf numFmtId="0" fontId="7" fillId="2" borderId="35" xfId="0" applyFont="1" applyFill="1" applyBorder="1" applyAlignment="1">
      <alignment horizontal="left" vertical="center"/>
    </xf>
    <xf numFmtId="0" fontId="7" fillId="0" borderId="37" xfId="0" applyFont="1" applyBorder="1" applyAlignment="1">
      <alignment horizontal="left" vertical="center"/>
    </xf>
    <xf numFmtId="0" fontId="4" fillId="0" borderId="38" xfId="0" applyFont="1" applyBorder="1" applyAlignment="1">
      <alignment horizontal="center" vertical="center" wrapText="1"/>
    </xf>
    <xf numFmtId="0" fontId="6" fillId="2" borderId="39" xfId="0" applyFont="1" applyFill="1" applyBorder="1" applyAlignment="1">
      <alignment horizontal="left" vertical="center" wrapText="1"/>
    </xf>
    <xf numFmtId="0" fontId="6" fillId="0" borderId="39" xfId="0" applyFont="1" applyBorder="1" applyAlignment="1">
      <alignment horizontal="left" vertical="center" wrapText="1"/>
    </xf>
    <xf numFmtId="0" fontId="7" fillId="2" borderId="40" xfId="0" applyFont="1" applyFill="1" applyBorder="1" applyAlignment="1">
      <alignment horizontal="left" vertical="center"/>
    </xf>
    <xf numFmtId="0" fontId="7" fillId="0" borderId="39" xfId="0" applyFont="1" applyBorder="1" applyAlignment="1">
      <alignment horizontal="left" vertical="center"/>
    </xf>
    <xf numFmtId="0" fontId="8" fillId="2" borderId="0" xfId="0" applyFont="1" applyFill="1" applyAlignment="1">
      <alignment horizontal="left" vertical="center" wrapText="1"/>
    </xf>
    <xf numFmtId="0" fontId="7" fillId="2" borderId="7" xfId="0" applyFont="1" applyFill="1" applyBorder="1" applyAlignment="1">
      <alignment horizontal="left" vertical="center" wrapText="1"/>
    </xf>
    <xf numFmtId="0" fontId="6" fillId="0" borderId="0" xfId="0" applyFont="1" applyAlignment="1">
      <alignment horizontal="left" vertical="center" wrapText="1"/>
    </xf>
    <xf numFmtId="0" fontId="6" fillId="0" borderId="40" xfId="0" applyFont="1" applyBorder="1" applyAlignment="1">
      <alignment horizontal="left" vertical="center" wrapText="1"/>
    </xf>
    <xf numFmtId="0" fontId="7" fillId="2" borderId="39" xfId="0" applyFont="1" applyFill="1" applyBorder="1" applyAlignment="1">
      <alignment horizontal="left" vertical="center"/>
    </xf>
    <xf numFmtId="0" fontId="7" fillId="0" borderId="16" xfId="0" applyFont="1" applyBorder="1" applyAlignment="1">
      <alignment horizontal="left" vertical="center"/>
    </xf>
    <xf numFmtId="0" fontId="7" fillId="2" borderId="41" xfId="0" applyFont="1" applyFill="1" applyBorder="1" applyAlignment="1">
      <alignment horizontal="left" vertical="center" wrapText="1"/>
    </xf>
    <xf numFmtId="0" fontId="7" fillId="0" borderId="40" xfId="0" applyFont="1" applyBorder="1" applyAlignment="1">
      <alignment horizontal="left" vertical="center" wrapText="1"/>
    </xf>
    <xf numFmtId="0" fontId="7" fillId="2" borderId="40" xfId="0" applyFont="1" applyFill="1" applyBorder="1" applyAlignment="1">
      <alignment horizontal="left" vertical="center" wrapText="1"/>
    </xf>
    <xf numFmtId="0" fontId="7" fillId="0" borderId="39" xfId="0" applyFont="1" applyBorder="1" applyAlignment="1">
      <alignment horizontal="left" vertical="center" wrapText="1"/>
    </xf>
    <xf numFmtId="0" fontId="7" fillId="0" borderId="42" xfId="0" applyFont="1" applyBorder="1" applyAlignment="1">
      <alignment horizontal="left" vertical="center"/>
    </xf>
    <xf numFmtId="0" fontId="5" fillId="0" borderId="38" xfId="0" applyFont="1" applyBorder="1" applyAlignment="1">
      <alignment horizontal="center" vertical="center" wrapText="1"/>
    </xf>
    <xf numFmtId="0" fontId="5" fillId="0" borderId="38" xfId="0" applyFont="1" applyBorder="1" applyAlignment="1">
      <alignment horizontal="center" vertical="center"/>
    </xf>
    <xf numFmtId="0" fontId="6" fillId="2" borderId="41"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0" borderId="40" xfId="0" applyFont="1" applyBorder="1" applyAlignment="1">
      <alignment horizontal="left" vertical="center"/>
    </xf>
    <xf numFmtId="0" fontId="7" fillId="0" borderId="16" xfId="0" applyFont="1" applyBorder="1" applyAlignment="1">
      <alignment horizontal="left" vertical="center" wrapText="1"/>
    </xf>
    <xf numFmtId="0" fontId="7" fillId="2" borderId="39" xfId="0" applyFont="1" applyFill="1" applyBorder="1" applyAlignment="1">
      <alignment horizontal="left" vertical="center" wrapText="1"/>
    </xf>
    <xf numFmtId="0" fontId="7" fillId="0" borderId="42" xfId="0" applyFont="1" applyBorder="1" applyAlignment="1">
      <alignment horizontal="left" vertical="center" wrapText="1"/>
    </xf>
    <xf numFmtId="0" fontId="7" fillId="0" borderId="37" xfId="0" applyFont="1" applyBorder="1" applyAlignment="1">
      <alignment horizontal="left" vertical="center" wrapText="1"/>
    </xf>
    <xf numFmtId="0" fontId="7" fillId="0" borderId="7" xfId="0" applyFont="1" applyBorder="1" applyAlignment="1">
      <alignment horizontal="left" vertical="center" wrapText="1"/>
    </xf>
    <xf numFmtId="0" fontId="7" fillId="0" borderId="40" xfId="0" applyFont="1" applyBorder="1" applyAlignment="1">
      <alignment horizontal="left" vertical="center"/>
    </xf>
    <xf numFmtId="0" fontId="7" fillId="2" borderId="0" xfId="0" applyFont="1" applyFill="1" applyAlignment="1">
      <alignment horizontal="left" vertical="center" wrapText="1"/>
    </xf>
    <xf numFmtId="0" fontId="7" fillId="0" borderId="7" xfId="0" applyFont="1" applyBorder="1" applyAlignment="1">
      <alignment horizontal="left" vertical="center"/>
    </xf>
    <xf numFmtId="0" fontId="7" fillId="0" borderId="0" xfId="0" applyFont="1" applyAlignment="1">
      <alignment horizontal="left" vertical="center" wrapText="1"/>
    </xf>
    <xf numFmtId="0" fontId="11" fillId="2" borderId="40" xfId="0" applyFont="1" applyFill="1" applyBorder="1" applyAlignment="1">
      <alignment horizontal="left" vertical="center" wrapText="1"/>
    </xf>
    <xf numFmtId="0" fontId="5" fillId="0" borderId="43" xfId="0" applyFont="1" applyBorder="1" applyAlignment="1">
      <alignment vertical="center"/>
    </xf>
    <xf numFmtId="0" fontId="11" fillId="2" borderId="32" xfId="0" applyFont="1" applyFill="1" applyBorder="1" applyAlignment="1">
      <alignment horizontal="left" vertical="center" wrapText="1"/>
    </xf>
    <xf numFmtId="0" fontId="11" fillId="0" borderId="9" xfId="0" applyFont="1" applyBorder="1" applyAlignment="1">
      <alignment horizontal="left" vertical="center" wrapText="1"/>
    </xf>
    <xf numFmtId="0" fontId="11" fillId="2" borderId="9" xfId="0" applyFont="1" applyFill="1" applyBorder="1" applyAlignment="1">
      <alignment horizontal="left" vertical="center" wrapText="1"/>
    </xf>
    <xf numFmtId="0" fontId="11" fillId="0" borderId="44" xfId="0" applyFont="1" applyBorder="1" applyAlignment="1">
      <alignment horizontal="left" vertical="center" wrapText="1"/>
    </xf>
    <xf numFmtId="0" fontId="11" fillId="2" borderId="44" xfId="0" applyFont="1" applyFill="1" applyBorder="1" applyAlignment="1">
      <alignment horizontal="left" vertical="center" wrapText="1"/>
    </xf>
    <xf numFmtId="0" fontId="7" fillId="2" borderId="44" xfId="0" applyFont="1" applyFill="1" applyBorder="1" applyAlignment="1">
      <alignment horizontal="left" vertical="center" wrapText="1"/>
    </xf>
    <xf numFmtId="0" fontId="7" fillId="0" borderId="9" xfId="0" applyFont="1" applyBorder="1" applyAlignment="1">
      <alignment horizontal="left" vertical="center" wrapText="1"/>
    </xf>
    <xf numFmtId="0" fontId="7" fillId="2" borderId="9" xfId="0" applyFont="1" applyFill="1" applyBorder="1" applyAlignment="1">
      <alignment horizontal="left" vertical="center" wrapText="1"/>
    </xf>
    <xf numFmtId="0" fontId="7" fillId="0" borderId="17" xfId="0" applyFont="1" applyBorder="1" applyAlignment="1">
      <alignment horizontal="left" vertical="center" wrapText="1"/>
    </xf>
    <xf numFmtId="0" fontId="13" fillId="0" borderId="0" xfId="0" applyFont="1"/>
    <xf numFmtId="164" fontId="0" fillId="0" borderId="0" xfId="0" applyNumberFormat="1"/>
    <xf numFmtId="0" fontId="14" fillId="0" borderId="0" xfId="0" applyFont="1"/>
    <xf numFmtId="0" fontId="15" fillId="0" borderId="0" xfId="0" applyFont="1"/>
    <xf numFmtId="0" fontId="14" fillId="0" borderId="0" xfId="0" applyFont="1" applyAlignment="1">
      <alignment horizontal="center"/>
    </xf>
    <xf numFmtId="0" fontId="14" fillId="0" borderId="0" xfId="0" applyFont="1" applyAlignment="1">
      <alignment horizontal="right"/>
    </xf>
    <xf numFmtId="2" fontId="14" fillId="0" borderId="0" xfId="0" applyNumberFormat="1" applyFont="1"/>
    <xf numFmtId="164" fontId="14" fillId="0" borderId="0" xfId="0" applyNumberFormat="1" applyFont="1"/>
    <xf numFmtId="0" fontId="2" fillId="0" borderId="20" xfId="0" applyFont="1" applyBorder="1" applyAlignment="1">
      <alignment horizontal="center"/>
    </xf>
    <xf numFmtId="0" fontId="2" fillId="0" borderId="22" xfId="0" applyFont="1" applyBorder="1" applyAlignment="1">
      <alignment horizontal="center"/>
    </xf>
    <xf numFmtId="0" fontId="2" fillId="0" borderId="19" xfId="0" applyFont="1" applyBorder="1" applyAlignment="1">
      <alignment horizontal="center"/>
    </xf>
    <xf numFmtId="0" fontId="2" fillId="0" borderId="25" xfId="0" applyFont="1" applyBorder="1" applyAlignment="1">
      <alignment horizontal="center"/>
    </xf>
    <xf numFmtId="0" fontId="2" fillId="0" borderId="18" xfId="0" applyFont="1" applyBorder="1" applyAlignment="1">
      <alignment horizontal="center"/>
    </xf>
    <xf numFmtId="0" fontId="6" fillId="0" borderId="42" xfId="0" applyFont="1" applyBorder="1" applyAlignment="1">
      <alignment horizontal="left" vertical="center" wrapText="1"/>
    </xf>
    <xf numFmtId="0" fontId="2" fillId="0" borderId="1" xfId="0" applyFont="1" applyBorder="1"/>
    <xf numFmtId="0" fontId="0" fillId="0" borderId="4" xfId="0" applyBorder="1"/>
    <xf numFmtId="0" fontId="2" fillId="0" borderId="4" xfId="0" applyFont="1" applyBorder="1"/>
    <xf numFmtId="0" fontId="2" fillId="0" borderId="45" xfId="0" applyFont="1" applyBorder="1"/>
    <xf numFmtId="2" fontId="0" fillId="0" borderId="30" xfId="0" applyNumberFormat="1" applyBorder="1" applyAlignment="1">
      <alignment horizontal="center"/>
    </xf>
    <xf numFmtId="0" fontId="0" fillId="0" borderId="47" xfId="0" applyBorder="1" applyAlignment="1">
      <alignment horizontal="center"/>
    </xf>
    <xf numFmtId="0" fontId="0" fillId="0" borderId="46" xfId="0" applyBorder="1" applyAlignment="1">
      <alignment horizontal="center"/>
    </xf>
    <xf numFmtId="2" fontId="0" fillId="0" borderId="33" xfId="0" applyNumberFormat="1" applyBorder="1" applyAlignment="1">
      <alignment horizontal="center"/>
    </xf>
    <xf numFmtId="0" fontId="17" fillId="0" borderId="36"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0" fillId="0" borderId="4" xfId="0" applyBorder="1" applyAlignment="1">
      <alignment horizontal="center"/>
    </xf>
    <xf numFmtId="0" fontId="2" fillId="0" borderId="19" xfId="0" applyFont="1" applyBorder="1" applyAlignment="1">
      <alignment horizontal="center"/>
    </xf>
    <xf numFmtId="0" fontId="18" fillId="0" borderId="0" xfId="0" applyFont="1"/>
    <xf numFmtId="0" fontId="0" fillId="0" borderId="0" xfId="0" applyBorder="1" applyAlignment="1">
      <alignment horizontal="center"/>
    </xf>
    <xf numFmtId="2" fontId="0" fillId="0" borderId="0" xfId="0" applyNumberFormat="1" applyBorder="1" applyAlignment="1">
      <alignment horizontal="center"/>
    </xf>
    <xf numFmtId="49" fontId="0" fillId="0" borderId="8" xfId="0" applyNumberFormat="1" applyBorder="1" applyAlignment="1">
      <alignment horizontal="center"/>
    </xf>
    <xf numFmtId="49" fontId="0" fillId="0" borderId="23" xfId="0" applyNumberFormat="1" applyBorder="1" applyAlignment="1">
      <alignment horizontal="center"/>
    </xf>
    <xf numFmtId="49" fontId="0" fillId="0" borderId="0" xfId="0" applyNumberFormat="1" applyBorder="1" applyAlignment="1">
      <alignment horizontal="center"/>
    </xf>
    <xf numFmtId="0" fontId="16" fillId="0" borderId="1"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2" fillId="0" borderId="1" xfId="0" applyFont="1" applyBorder="1" applyAlignment="1">
      <alignment horizontal="center"/>
    </xf>
    <xf numFmtId="0" fontId="2" fillId="0" borderId="18" xfId="0" applyFont="1" applyBorder="1" applyAlignment="1">
      <alignment horizontal="center"/>
    </xf>
    <xf numFmtId="0" fontId="2" fillId="0" borderId="19" xfId="0" applyFont="1" applyBorder="1" applyAlignment="1">
      <alignment horizontal="center"/>
    </xf>
    <xf numFmtId="0" fontId="0" fillId="0" borderId="10" xfId="0" applyBorder="1" applyAlignment="1">
      <alignment horizontal="center"/>
    </xf>
    <xf numFmtId="2" fontId="0" fillId="0" borderId="31" xfId="0" applyNumberFormat="1" applyBorder="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BE63E-BF29-4D6A-B44E-5028C70455E0}">
  <dimension ref="A1:Q18"/>
  <sheetViews>
    <sheetView topLeftCell="A11" workbookViewId="0">
      <selection activeCell="K10" sqref="K10"/>
    </sheetView>
  </sheetViews>
  <sheetFormatPr defaultColWidth="10.21875" defaultRowHeight="13.6"/>
  <cols>
    <col min="1" max="1" width="16.5546875" customWidth="1"/>
    <col min="2" max="2" width="15" customWidth="1"/>
    <col min="3" max="3" width="12.88671875" customWidth="1"/>
    <col min="4" max="6" width="9.33203125" customWidth="1"/>
    <col min="7" max="7" width="10.77734375" customWidth="1"/>
    <col min="8" max="8" width="9.33203125" customWidth="1"/>
    <col min="9" max="9" width="12" customWidth="1"/>
    <col min="10" max="10" width="11.88671875" customWidth="1"/>
    <col min="11" max="11" width="13.88671875" customWidth="1"/>
  </cols>
  <sheetData>
    <row r="1" spans="1:17">
      <c r="A1" t="s">
        <v>196</v>
      </c>
    </row>
    <row r="2" spans="1:17" ht="14.3" thickBot="1"/>
    <row r="3" spans="1:17" ht="14.3" thickBot="1">
      <c r="A3" s="54" t="s">
        <v>36</v>
      </c>
      <c r="B3" s="140" t="s">
        <v>197</v>
      </c>
      <c r="C3" s="141"/>
      <c r="D3" s="141"/>
      <c r="E3" s="141"/>
      <c r="F3" s="141"/>
      <c r="G3" s="141"/>
      <c r="H3" s="141"/>
      <c r="I3" s="141"/>
      <c r="J3" s="141"/>
      <c r="K3" s="141"/>
      <c r="L3" s="141"/>
      <c r="M3" s="141"/>
      <c r="N3" s="141"/>
      <c r="O3" s="141"/>
      <c r="P3" s="141"/>
      <c r="Q3" s="142"/>
    </row>
    <row r="4" spans="1:17" ht="32.6">
      <c r="A4" s="55" t="s">
        <v>37</v>
      </c>
      <c r="B4" s="56" t="s">
        <v>38</v>
      </c>
      <c r="C4" s="57" t="s">
        <v>39</v>
      </c>
      <c r="D4" s="58" t="s">
        <v>40</v>
      </c>
      <c r="E4" s="57" t="s">
        <v>41</v>
      </c>
      <c r="F4" s="58" t="s">
        <v>42</v>
      </c>
      <c r="G4" s="57" t="s">
        <v>43</v>
      </c>
      <c r="H4" s="58" t="s">
        <v>44</v>
      </c>
      <c r="I4" s="57" t="s">
        <v>45</v>
      </c>
      <c r="J4" s="58" t="s">
        <v>45</v>
      </c>
      <c r="K4" s="59" t="s">
        <v>46</v>
      </c>
      <c r="L4" s="60" t="s">
        <v>4</v>
      </c>
      <c r="M4" s="61" t="s">
        <v>47</v>
      </c>
      <c r="N4" s="62"/>
      <c r="O4" s="63"/>
      <c r="P4" s="64"/>
      <c r="Q4" s="65" t="s">
        <v>48</v>
      </c>
    </row>
    <row r="5" spans="1:17" ht="21.75">
      <c r="A5" s="66" t="s">
        <v>49</v>
      </c>
      <c r="B5" s="56" t="s">
        <v>50</v>
      </c>
      <c r="C5" s="57" t="s">
        <v>51</v>
      </c>
      <c r="D5" s="58" t="s">
        <v>4</v>
      </c>
      <c r="E5" s="57" t="s">
        <v>52</v>
      </c>
      <c r="F5" s="58" t="s">
        <v>53</v>
      </c>
      <c r="G5" s="57" t="s">
        <v>54</v>
      </c>
      <c r="H5" s="58" t="s">
        <v>55</v>
      </c>
      <c r="I5" s="57" t="s">
        <v>45</v>
      </c>
      <c r="J5" s="58" t="s">
        <v>45</v>
      </c>
      <c r="K5" s="57" t="s">
        <v>56</v>
      </c>
      <c r="L5" s="67">
        <v>30</v>
      </c>
      <c r="M5" s="68" t="s">
        <v>57</v>
      </c>
      <c r="N5" s="69" t="s">
        <v>199</v>
      </c>
      <c r="O5" s="70" t="s">
        <v>198</v>
      </c>
      <c r="P5" s="71" t="s">
        <v>45</v>
      </c>
      <c r="Q5" s="65" t="s">
        <v>58</v>
      </c>
    </row>
    <row r="6" spans="1:17" ht="32.6">
      <c r="A6" s="66" t="s">
        <v>59</v>
      </c>
      <c r="B6" s="56" t="s">
        <v>60</v>
      </c>
      <c r="C6" s="57" t="s">
        <v>61</v>
      </c>
      <c r="D6" s="72"/>
      <c r="E6" s="57" t="s">
        <v>62</v>
      </c>
      <c r="F6" s="58" t="s">
        <v>63</v>
      </c>
      <c r="G6" s="57" t="s">
        <v>64</v>
      </c>
      <c r="H6" s="58" t="s">
        <v>65</v>
      </c>
      <c r="I6" s="57"/>
      <c r="J6" s="58"/>
      <c r="K6" s="73" t="s">
        <v>66</v>
      </c>
      <c r="L6" s="69"/>
      <c r="M6" s="74" t="s">
        <v>67</v>
      </c>
      <c r="N6" s="62" t="s">
        <v>200</v>
      </c>
      <c r="O6" s="70"/>
      <c r="P6" s="75"/>
      <c r="Q6" s="76"/>
    </row>
    <row r="7" spans="1:17" ht="21.75">
      <c r="A7" s="66" t="s">
        <v>68</v>
      </c>
      <c r="B7" s="77"/>
      <c r="C7" s="78" t="s">
        <v>69</v>
      </c>
      <c r="D7" s="79"/>
      <c r="E7" s="78" t="s">
        <v>70</v>
      </c>
      <c r="F7" s="79"/>
      <c r="G7" s="78"/>
      <c r="H7" s="79"/>
      <c r="I7" s="78" t="s">
        <v>71</v>
      </c>
      <c r="J7" s="79" t="s">
        <v>71</v>
      </c>
      <c r="K7" s="80"/>
      <c r="L7" s="62"/>
      <c r="M7" s="63"/>
      <c r="N7" s="75"/>
      <c r="O7" s="70"/>
      <c r="P7" s="75"/>
      <c r="Q7" s="81"/>
    </row>
    <row r="8" spans="1:17" ht="21.75">
      <c r="A8" s="82" t="s">
        <v>72</v>
      </c>
      <c r="B8" s="77"/>
      <c r="C8" s="78" t="s">
        <v>73</v>
      </c>
      <c r="D8" s="79"/>
      <c r="E8" s="78"/>
      <c r="F8" s="79"/>
      <c r="G8" s="78"/>
      <c r="H8" s="79"/>
      <c r="I8" s="78"/>
      <c r="J8" s="79"/>
      <c r="K8" s="78"/>
      <c r="L8" s="75"/>
      <c r="M8" s="70"/>
      <c r="N8" s="75"/>
      <c r="O8" s="70"/>
      <c r="P8" s="75"/>
      <c r="Q8" s="65"/>
    </row>
    <row r="9" spans="1:17" ht="43.5">
      <c r="A9" s="83" t="s">
        <v>74</v>
      </c>
      <c r="B9" s="84" t="s">
        <v>75</v>
      </c>
      <c r="C9" s="74" t="s">
        <v>76</v>
      </c>
      <c r="D9" s="85" t="s">
        <v>77</v>
      </c>
      <c r="E9" s="74" t="s">
        <v>78</v>
      </c>
      <c r="F9" s="85" t="s">
        <v>79</v>
      </c>
      <c r="G9" s="86" t="s">
        <v>80</v>
      </c>
      <c r="H9" s="85" t="s">
        <v>81</v>
      </c>
      <c r="I9" s="74" t="s">
        <v>82</v>
      </c>
      <c r="J9" s="85" t="s">
        <v>83</v>
      </c>
      <c r="K9" s="73" t="s">
        <v>84</v>
      </c>
      <c r="L9" s="85" t="s">
        <v>85</v>
      </c>
      <c r="M9" s="74" t="s">
        <v>85</v>
      </c>
      <c r="N9" s="85" t="s">
        <v>84</v>
      </c>
      <c r="O9" s="78" t="s">
        <v>86</v>
      </c>
      <c r="P9" s="79" t="s">
        <v>87</v>
      </c>
      <c r="Q9" s="120" t="s">
        <v>84</v>
      </c>
    </row>
    <row r="10" spans="1:17" ht="409.6">
      <c r="A10" s="82" t="s">
        <v>88</v>
      </c>
      <c r="B10" s="84" t="s">
        <v>89</v>
      </c>
      <c r="C10" s="74" t="s">
        <v>90</v>
      </c>
      <c r="D10" s="85" t="s">
        <v>91</v>
      </c>
      <c r="E10" s="74"/>
      <c r="F10" s="85" t="s">
        <v>92</v>
      </c>
      <c r="G10" s="74"/>
      <c r="H10" s="85"/>
      <c r="I10" s="74"/>
      <c r="J10" s="85"/>
      <c r="K10" s="68"/>
      <c r="L10" s="60" t="s">
        <v>93</v>
      </c>
      <c r="M10" s="63"/>
      <c r="N10" s="93" t="s">
        <v>201</v>
      </c>
      <c r="O10" s="80" t="s">
        <v>94</v>
      </c>
      <c r="P10" s="79" t="s">
        <v>95</v>
      </c>
      <c r="Q10" s="87" t="s">
        <v>96</v>
      </c>
    </row>
    <row r="11" spans="1:17" ht="32.6">
      <c r="A11" s="82" t="s">
        <v>97</v>
      </c>
      <c r="B11" s="77" t="s">
        <v>98</v>
      </c>
      <c r="C11" s="78" t="s">
        <v>99</v>
      </c>
      <c r="D11" s="79" t="s">
        <v>100</v>
      </c>
      <c r="E11" s="78" t="s">
        <v>101</v>
      </c>
      <c r="F11" s="79" t="s">
        <v>102</v>
      </c>
      <c r="G11" s="78" t="s">
        <v>103</v>
      </c>
      <c r="H11" s="79"/>
      <c r="I11" s="78" t="s">
        <v>104</v>
      </c>
      <c r="J11" s="79" t="s">
        <v>104</v>
      </c>
      <c r="K11" s="80" t="s">
        <v>105</v>
      </c>
      <c r="L11" s="88" t="s">
        <v>106</v>
      </c>
      <c r="M11" s="70"/>
      <c r="N11" s="88" t="s">
        <v>202</v>
      </c>
      <c r="O11" s="80" t="s">
        <v>107</v>
      </c>
      <c r="P11" s="62" t="s">
        <v>108</v>
      </c>
      <c r="Q11" s="89" t="s">
        <v>109</v>
      </c>
    </row>
    <row r="12" spans="1:17" ht="130.44999999999999">
      <c r="A12" s="82" t="s">
        <v>110</v>
      </c>
      <c r="B12" s="77" t="s">
        <v>111</v>
      </c>
      <c r="C12" s="78"/>
      <c r="D12" s="79" t="s">
        <v>112</v>
      </c>
      <c r="E12" s="78"/>
      <c r="F12" s="79" t="s">
        <v>113</v>
      </c>
      <c r="G12" s="78" t="s">
        <v>114</v>
      </c>
      <c r="H12" s="79"/>
      <c r="I12" s="78" t="s">
        <v>114</v>
      </c>
      <c r="J12" s="79" t="s">
        <v>115</v>
      </c>
      <c r="K12" s="78"/>
      <c r="L12" s="88" t="s">
        <v>116</v>
      </c>
      <c r="M12" s="70"/>
      <c r="N12" s="88" t="s">
        <v>203</v>
      </c>
      <c r="O12" s="80" t="s">
        <v>117</v>
      </c>
      <c r="P12" s="88" t="s">
        <v>118</v>
      </c>
      <c r="Q12" s="90" t="s">
        <v>119</v>
      </c>
    </row>
    <row r="13" spans="1:17" ht="195.65">
      <c r="A13" s="82" t="s">
        <v>120</v>
      </c>
      <c r="B13" s="77" t="s">
        <v>121</v>
      </c>
      <c r="C13" s="78" t="s">
        <v>122</v>
      </c>
      <c r="D13" s="79"/>
      <c r="E13" s="78" t="s">
        <v>123</v>
      </c>
      <c r="F13" s="79" t="s">
        <v>124</v>
      </c>
      <c r="G13" s="78" t="s">
        <v>125</v>
      </c>
      <c r="H13" s="79"/>
      <c r="I13" s="78" t="s">
        <v>126</v>
      </c>
      <c r="J13" s="79" t="s">
        <v>126</v>
      </c>
      <c r="K13" s="91" t="s">
        <v>127</v>
      </c>
      <c r="L13" s="88" t="s">
        <v>128</v>
      </c>
      <c r="M13" s="70"/>
      <c r="N13" s="88" t="s">
        <v>204</v>
      </c>
      <c r="O13" s="80" t="s">
        <v>129</v>
      </c>
      <c r="P13" s="79" t="s">
        <v>130</v>
      </c>
      <c r="Q13" s="90" t="s">
        <v>131</v>
      </c>
    </row>
    <row r="14" spans="1:17" ht="65.25">
      <c r="A14" s="82" t="s">
        <v>132</v>
      </c>
      <c r="B14" s="77" t="s">
        <v>133</v>
      </c>
      <c r="C14" s="78" t="s">
        <v>134</v>
      </c>
      <c r="D14" s="79"/>
      <c r="E14" s="78" t="s">
        <v>135</v>
      </c>
      <c r="F14" s="79" t="s">
        <v>136</v>
      </c>
      <c r="G14" s="78" t="s">
        <v>137</v>
      </c>
      <c r="H14" s="79"/>
      <c r="I14" s="78" t="s">
        <v>138</v>
      </c>
      <c r="J14" s="79" t="s">
        <v>138</v>
      </c>
      <c r="K14" s="78" t="s">
        <v>139</v>
      </c>
      <c r="L14" s="88" t="s">
        <v>140</v>
      </c>
      <c r="M14" s="70"/>
      <c r="N14" s="88" t="s">
        <v>205</v>
      </c>
      <c r="O14" s="80" t="s">
        <v>141</v>
      </c>
      <c r="P14" s="79" t="s">
        <v>142</v>
      </c>
      <c r="Q14" s="90" t="s">
        <v>143</v>
      </c>
    </row>
    <row r="15" spans="1:17" ht="21.75">
      <c r="A15" s="82" t="s">
        <v>144</v>
      </c>
      <c r="B15" s="77" t="s">
        <v>145</v>
      </c>
      <c r="C15" s="78" t="s">
        <v>146</v>
      </c>
      <c r="D15" s="79"/>
      <c r="E15" s="78" t="s">
        <v>147</v>
      </c>
      <c r="F15" s="79" t="s">
        <v>148</v>
      </c>
      <c r="G15" s="78" t="s">
        <v>148</v>
      </c>
      <c r="H15" s="79"/>
      <c r="I15" s="78" t="s">
        <v>149</v>
      </c>
      <c r="J15" s="79" t="s">
        <v>149</v>
      </c>
      <c r="K15" s="80" t="s">
        <v>150</v>
      </c>
      <c r="L15" s="79" t="s">
        <v>151</v>
      </c>
      <c r="M15" s="92"/>
      <c r="N15" s="69" t="s">
        <v>206</v>
      </c>
      <c r="O15" s="92" t="s">
        <v>152</v>
      </c>
      <c r="P15" s="79" t="s">
        <v>153</v>
      </c>
      <c r="Q15" s="65" t="s">
        <v>149</v>
      </c>
    </row>
    <row r="16" spans="1:17" ht="228.25">
      <c r="A16" s="82" t="s">
        <v>154</v>
      </c>
      <c r="B16" s="77" t="s">
        <v>155</v>
      </c>
      <c r="C16" s="78" t="s">
        <v>156</v>
      </c>
      <c r="D16" s="79" t="s">
        <v>157</v>
      </c>
      <c r="E16" s="78" t="s">
        <v>158</v>
      </c>
      <c r="F16" s="79" t="s">
        <v>159</v>
      </c>
      <c r="G16" s="78" t="s">
        <v>159</v>
      </c>
      <c r="H16" s="79"/>
      <c r="I16" s="78" t="s">
        <v>160</v>
      </c>
      <c r="J16" s="79" t="s">
        <v>161</v>
      </c>
      <c r="K16" s="78" t="s">
        <v>162</v>
      </c>
      <c r="L16" s="93" t="s">
        <v>163</v>
      </c>
      <c r="M16" s="94"/>
      <c r="N16" s="93" t="s">
        <v>207</v>
      </c>
      <c r="O16" s="95" t="s">
        <v>164</v>
      </c>
      <c r="P16" s="96" t="s">
        <v>165</v>
      </c>
      <c r="Q16" s="87" t="s">
        <v>166</v>
      </c>
    </row>
    <row r="17" spans="1:17" ht="32.6">
      <c r="A17" s="82" t="s">
        <v>167</v>
      </c>
      <c r="B17" s="77" t="s">
        <v>168</v>
      </c>
      <c r="C17" s="78" t="s">
        <v>169</v>
      </c>
      <c r="D17" s="78" t="s">
        <v>169</v>
      </c>
      <c r="E17" s="78" t="s">
        <v>170</v>
      </c>
      <c r="F17" s="79"/>
      <c r="G17" s="78"/>
      <c r="H17" s="79"/>
      <c r="I17" s="78"/>
      <c r="J17" s="79"/>
      <c r="K17" s="95"/>
      <c r="L17" s="75"/>
      <c r="M17" s="94"/>
      <c r="N17" s="75"/>
      <c r="O17" s="92"/>
      <c r="P17" s="79" t="s">
        <v>171</v>
      </c>
      <c r="Q17" s="81"/>
    </row>
    <row r="18" spans="1:17" ht="370.2" thickBot="1">
      <c r="A18" s="97" t="s">
        <v>172</v>
      </c>
      <c r="B18" s="98" t="s">
        <v>173</v>
      </c>
      <c r="C18" s="99" t="s">
        <v>174</v>
      </c>
      <c r="D18" s="100" t="s">
        <v>175</v>
      </c>
      <c r="E18" s="99" t="s">
        <v>176</v>
      </c>
      <c r="F18" s="100" t="s">
        <v>177</v>
      </c>
      <c r="G18" s="99" t="s">
        <v>178</v>
      </c>
      <c r="H18" s="100" t="s">
        <v>179</v>
      </c>
      <c r="I18" s="99" t="s">
        <v>180</v>
      </c>
      <c r="J18" s="100" t="s">
        <v>181</v>
      </c>
      <c r="K18" s="101" t="s">
        <v>182</v>
      </c>
      <c r="L18" s="102" t="s">
        <v>183</v>
      </c>
      <c r="M18" s="99" t="s">
        <v>184</v>
      </c>
      <c r="N18" s="103" t="s">
        <v>185</v>
      </c>
      <c r="O18" s="104" t="s">
        <v>186</v>
      </c>
      <c r="P18" s="105" t="s">
        <v>187</v>
      </c>
      <c r="Q18" s="106" t="s">
        <v>188</v>
      </c>
    </row>
  </sheetData>
  <mergeCells count="1">
    <mergeCell ref="B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E83ED-3ECB-4B41-B5F4-CEA0DCEA9DD1}">
  <dimension ref="A1:P218"/>
  <sheetViews>
    <sheetView workbookViewId="0">
      <selection activeCell="G13" sqref="G13"/>
    </sheetView>
  </sheetViews>
  <sheetFormatPr defaultColWidth="11.5546875" defaultRowHeight="13.6"/>
  <cols>
    <col min="1" max="1" width="13.21875" bestFit="1" customWidth="1"/>
    <col min="2" max="2" width="11.88671875" customWidth="1"/>
    <col min="3" max="3" width="15.109375" bestFit="1" customWidth="1"/>
    <col min="4" max="4" width="18.77734375" bestFit="1" customWidth="1"/>
    <col min="5" max="5" width="19.109375" customWidth="1"/>
    <col min="6" max="6" width="17.77734375" bestFit="1" customWidth="1"/>
    <col min="7" max="7" width="18.5546875" bestFit="1" customWidth="1"/>
    <col min="8" max="8" width="25.6640625" bestFit="1" customWidth="1"/>
    <col min="11" max="11" width="14.109375" bestFit="1" customWidth="1"/>
    <col min="12" max="12" width="21.6640625" bestFit="1" customWidth="1"/>
    <col min="14" max="14" width="8" bestFit="1" customWidth="1"/>
  </cols>
  <sheetData>
    <row r="1" spans="1:16" s="107" customFormat="1" ht="14.3">
      <c r="A1" s="107" t="s">
        <v>195</v>
      </c>
    </row>
    <row r="2" spans="1:16" ht="14.3" thickBot="1"/>
    <row r="3" spans="1:16" ht="14.95" thickBot="1">
      <c r="A3" s="50" t="s">
        <v>12</v>
      </c>
      <c r="B3" s="51" t="s">
        <v>189</v>
      </c>
      <c r="C3" s="51" t="s">
        <v>1</v>
      </c>
      <c r="D3" s="51" t="s">
        <v>2</v>
      </c>
      <c r="E3" s="51" t="s">
        <v>7</v>
      </c>
      <c r="F3" s="51" t="s">
        <v>8</v>
      </c>
      <c r="G3" s="51" t="s">
        <v>9</v>
      </c>
      <c r="H3" s="52" t="s">
        <v>35</v>
      </c>
      <c r="I3" s="53" t="s">
        <v>10</v>
      </c>
    </row>
    <row r="4" spans="1:16">
      <c r="A4" s="41">
        <v>44326</v>
      </c>
      <c r="B4" s="42">
        <v>1</v>
      </c>
      <c r="C4" s="42" t="s">
        <v>3</v>
      </c>
      <c r="D4" s="42">
        <v>42</v>
      </c>
      <c r="E4" s="43">
        <v>0.37233333333333302</v>
      </c>
      <c r="F4" s="42">
        <v>10.47</v>
      </c>
      <c r="G4" s="43">
        <f t="shared" ref="G4:G14" si="0">(100*(F4-E4))/E4</f>
        <v>2711.9964189794114</v>
      </c>
      <c r="H4" s="43">
        <f t="shared" ref="H4:H14" si="1">100*(LN(F4)-LN(E4))/42</f>
        <v>7.943999508246411</v>
      </c>
      <c r="I4" s="44">
        <v>12.21</v>
      </c>
    </row>
    <row r="5" spans="1:16">
      <c r="A5" s="1">
        <v>44326</v>
      </c>
      <c r="B5" s="2">
        <v>1</v>
      </c>
      <c r="C5" s="2" t="s">
        <v>3</v>
      </c>
      <c r="D5" s="2">
        <v>42</v>
      </c>
      <c r="E5" s="3">
        <v>0.37233333333333335</v>
      </c>
      <c r="F5" s="2">
        <v>9.91</v>
      </c>
      <c r="G5" s="3">
        <f t="shared" si="0"/>
        <v>2561.5935541629365</v>
      </c>
      <c r="H5" s="3">
        <f t="shared" si="1"/>
        <v>7.8131193260070049</v>
      </c>
      <c r="I5" s="45">
        <v>11.98</v>
      </c>
    </row>
    <row r="6" spans="1:16">
      <c r="A6" s="1">
        <v>44326</v>
      </c>
      <c r="B6" s="2">
        <v>1</v>
      </c>
      <c r="C6" s="2" t="s">
        <v>3</v>
      </c>
      <c r="D6" s="2">
        <v>42</v>
      </c>
      <c r="E6" s="3">
        <v>0.37233333333333335</v>
      </c>
      <c r="F6" s="2">
        <v>8.61</v>
      </c>
      <c r="G6" s="3">
        <f t="shared" si="0"/>
        <v>2212.4440465532671</v>
      </c>
      <c r="H6" s="3">
        <f t="shared" si="1"/>
        <v>7.4783097310016311</v>
      </c>
      <c r="I6" s="45">
        <v>11.38</v>
      </c>
    </row>
    <row r="7" spans="1:16" ht="14.3">
      <c r="A7" s="1">
        <v>44326</v>
      </c>
      <c r="B7" s="2">
        <v>1</v>
      </c>
      <c r="C7" s="2" t="s">
        <v>3</v>
      </c>
      <c r="D7" s="2">
        <v>42</v>
      </c>
      <c r="E7" s="3">
        <v>0.37233333333333335</v>
      </c>
      <c r="F7" s="2">
        <v>6.39</v>
      </c>
      <c r="G7" s="3">
        <f t="shared" si="0"/>
        <v>1616.2041181736795</v>
      </c>
      <c r="H7" s="3">
        <f t="shared" si="1"/>
        <v>6.7683334213583084</v>
      </c>
      <c r="I7" s="45">
        <v>10</v>
      </c>
      <c r="M7" s="7"/>
      <c r="N7" s="8"/>
      <c r="O7" s="7"/>
      <c r="P7" s="8"/>
    </row>
    <row r="8" spans="1:16" ht="14.3">
      <c r="A8" s="1">
        <v>44326</v>
      </c>
      <c r="B8" s="2">
        <v>1</v>
      </c>
      <c r="C8" s="2" t="s">
        <v>3</v>
      </c>
      <c r="D8" s="2">
        <v>42</v>
      </c>
      <c r="E8" s="3">
        <v>0.37233333333333335</v>
      </c>
      <c r="F8" s="2">
        <v>7.38</v>
      </c>
      <c r="G8" s="3">
        <f t="shared" si="0"/>
        <v>1882.0948970456579</v>
      </c>
      <c r="H8" s="3">
        <f t="shared" si="1"/>
        <v>7.1112843028414927</v>
      </c>
      <c r="I8" s="45">
        <v>11</v>
      </c>
      <c r="M8" s="7"/>
      <c r="N8" s="8"/>
      <c r="O8" s="9"/>
      <c r="P8" s="8"/>
    </row>
    <row r="9" spans="1:16" ht="14.3">
      <c r="A9" s="1">
        <v>44326</v>
      </c>
      <c r="B9" s="2">
        <v>1</v>
      </c>
      <c r="C9" s="2" t="s">
        <v>3</v>
      </c>
      <c r="D9" s="2">
        <v>42</v>
      </c>
      <c r="E9" s="3">
        <v>0.37233333333333335</v>
      </c>
      <c r="F9" s="2">
        <v>6.06</v>
      </c>
      <c r="G9" s="3">
        <f t="shared" si="0"/>
        <v>1527.5738585496865</v>
      </c>
      <c r="H9" s="3">
        <f t="shared" si="1"/>
        <v>6.642084687291117</v>
      </c>
      <c r="I9" s="45">
        <v>10.39</v>
      </c>
      <c r="M9" s="7"/>
      <c r="N9" s="8"/>
      <c r="O9" s="7"/>
      <c r="P9" s="8"/>
    </row>
    <row r="10" spans="1:16" ht="14.3">
      <c r="A10" s="1">
        <v>44326</v>
      </c>
      <c r="B10" s="2">
        <v>1</v>
      </c>
      <c r="C10" s="2" t="s">
        <v>3</v>
      </c>
      <c r="D10" s="2">
        <v>42</v>
      </c>
      <c r="E10" s="3">
        <v>0.37233333333333335</v>
      </c>
      <c r="F10" s="2">
        <v>8.57</v>
      </c>
      <c r="G10" s="3">
        <f t="shared" si="0"/>
        <v>2201.7009847806626</v>
      </c>
      <c r="H10" s="3">
        <f t="shared" si="1"/>
        <v>7.4672226218827014</v>
      </c>
      <c r="I10" s="45">
        <v>11.43</v>
      </c>
      <c r="M10" s="7"/>
      <c r="N10" s="8"/>
      <c r="O10" s="7"/>
      <c r="P10" s="8"/>
    </row>
    <row r="11" spans="1:16" ht="14.3">
      <c r="A11" s="1">
        <v>44326</v>
      </c>
      <c r="B11" s="2">
        <v>1</v>
      </c>
      <c r="C11" s="2" t="s">
        <v>3</v>
      </c>
      <c r="D11" s="2">
        <v>42</v>
      </c>
      <c r="E11" s="3">
        <v>0.37233333333333335</v>
      </c>
      <c r="F11" s="2">
        <v>7.66</v>
      </c>
      <c r="G11" s="3">
        <f t="shared" si="0"/>
        <v>1957.2963294538943</v>
      </c>
      <c r="H11" s="3">
        <f t="shared" si="1"/>
        <v>7.1999470293655854</v>
      </c>
      <c r="I11" s="45">
        <v>11.04</v>
      </c>
      <c r="M11" s="7"/>
      <c r="N11" s="10"/>
      <c r="O11" s="7"/>
      <c r="P11" s="10"/>
    </row>
    <row r="12" spans="1:16" ht="14.3">
      <c r="A12" s="1">
        <v>44326</v>
      </c>
      <c r="B12" s="2">
        <v>1</v>
      </c>
      <c r="C12" s="2" t="s">
        <v>3</v>
      </c>
      <c r="D12" s="2">
        <v>42</v>
      </c>
      <c r="E12" s="3">
        <v>0.37233333333333335</v>
      </c>
      <c r="F12" s="2">
        <v>10.51</v>
      </c>
      <c r="G12" s="3">
        <f t="shared" si="0"/>
        <v>2722.7394807520141</v>
      </c>
      <c r="H12" s="3">
        <f t="shared" si="1"/>
        <v>7.953078460642633</v>
      </c>
      <c r="I12" s="45">
        <v>11.51</v>
      </c>
      <c r="M12" s="7"/>
      <c r="N12" s="8"/>
      <c r="O12" s="7"/>
      <c r="P12" s="8"/>
    </row>
    <row r="13" spans="1:16">
      <c r="A13" s="1">
        <v>44326</v>
      </c>
      <c r="B13" s="2">
        <v>1</v>
      </c>
      <c r="C13" s="2" t="s">
        <v>3</v>
      </c>
      <c r="D13" s="2">
        <v>42</v>
      </c>
      <c r="E13" s="3">
        <v>0.37233333333333335</v>
      </c>
      <c r="F13" s="2">
        <v>10.33</v>
      </c>
      <c r="G13" s="3">
        <f t="shared" si="0"/>
        <v>2674.3957027752908</v>
      </c>
      <c r="H13" s="3">
        <f t="shared" si="1"/>
        <v>7.911947742172841</v>
      </c>
      <c r="I13" s="45">
        <v>11.84</v>
      </c>
    </row>
    <row r="14" spans="1:16">
      <c r="A14" s="1">
        <v>44326</v>
      </c>
      <c r="B14" s="2">
        <v>1</v>
      </c>
      <c r="C14" s="2" t="s">
        <v>3</v>
      </c>
      <c r="D14" s="2">
        <v>42</v>
      </c>
      <c r="E14" s="3">
        <v>0.37233333333333335</v>
      </c>
      <c r="F14" s="2">
        <v>9.0500000000000007</v>
      </c>
      <c r="G14" s="3">
        <f t="shared" si="0"/>
        <v>2330.6177260519248</v>
      </c>
      <c r="H14" s="3">
        <f t="shared" si="1"/>
        <v>7.5969774435544775</v>
      </c>
      <c r="I14" s="45">
        <v>11.37</v>
      </c>
      <c r="M14" s="9"/>
      <c r="N14" s="9"/>
      <c r="O14" s="9"/>
      <c r="P14" s="9"/>
    </row>
    <row r="15" spans="1:16" ht="14.3">
      <c r="A15" s="1">
        <v>44326</v>
      </c>
      <c r="B15" s="2">
        <v>1</v>
      </c>
      <c r="C15" s="2" t="s">
        <v>3</v>
      </c>
      <c r="D15" s="2">
        <v>42</v>
      </c>
      <c r="E15" s="3">
        <v>0.37233333333333335</v>
      </c>
      <c r="F15" s="2" t="s">
        <v>211</v>
      </c>
      <c r="G15" s="2" t="s">
        <v>211</v>
      </c>
      <c r="H15" s="3" t="s">
        <v>211</v>
      </c>
      <c r="I15" s="45" t="s">
        <v>211</v>
      </c>
      <c r="M15" s="9"/>
      <c r="N15" s="8"/>
      <c r="O15" s="9"/>
      <c r="P15" s="8"/>
    </row>
    <row r="16" spans="1:16" ht="14.3">
      <c r="A16" s="1">
        <v>44326</v>
      </c>
      <c r="B16" s="2">
        <v>1</v>
      </c>
      <c r="C16" s="2" t="s">
        <v>3</v>
      </c>
      <c r="D16" s="2">
        <v>42</v>
      </c>
      <c r="E16" s="3">
        <v>0.37233333333333335</v>
      </c>
      <c r="F16" s="2" t="s">
        <v>211</v>
      </c>
      <c r="G16" s="2" t="s">
        <v>211</v>
      </c>
      <c r="H16" s="3" t="s">
        <v>211</v>
      </c>
      <c r="I16" s="45" t="s">
        <v>211</v>
      </c>
      <c r="M16" s="9"/>
      <c r="N16" s="8"/>
      <c r="O16" s="9"/>
      <c r="P16" s="8"/>
    </row>
    <row r="17" spans="1:16" ht="14.3">
      <c r="A17" s="1">
        <v>44326</v>
      </c>
      <c r="B17" s="2">
        <v>1</v>
      </c>
      <c r="C17" s="2" t="s">
        <v>3</v>
      </c>
      <c r="D17" s="2">
        <v>42</v>
      </c>
      <c r="E17" s="3">
        <v>0.37233333333333335</v>
      </c>
      <c r="F17" s="2" t="s">
        <v>211</v>
      </c>
      <c r="G17" s="2" t="s">
        <v>211</v>
      </c>
      <c r="H17" s="3" t="s">
        <v>211</v>
      </c>
      <c r="I17" s="45" t="s">
        <v>211</v>
      </c>
      <c r="M17" s="9"/>
      <c r="N17" s="8"/>
      <c r="O17" s="7"/>
      <c r="P17" s="8"/>
    </row>
    <row r="18" spans="1:16">
      <c r="A18" s="1">
        <v>44326</v>
      </c>
      <c r="B18" s="2">
        <v>1</v>
      </c>
      <c r="C18" s="2" t="s">
        <v>3</v>
      </c>
      <c r="D18" s="2">
        <v>42</v>
      </c>
      <c r="E18" s="3">
        <v>0.37233333333333335</v>
      </c>
      <c r="F18" s="2" t="s">
        <v>211</v>
      </c>
      <c r="G18" s="2" t="s">
        <v>211</v>
      </c>
      <c r="H18" s="3" t="s">
        <v>211</v>
      </c>
      <c r="I18" s="45" t="s">
        <v>211</v>
      </c>
    </row>
    <row r="19" spans="1:16">
      <c r="A19" s="1">
        <v>44326</v>
      </c>
      <c r="B19" s="2">
        <v>1</v>
      </c>
      <c r="C19" s="2" t="s">
        <v>3</v>
      </c>
      <c r="D19" s="2">
        <v>42</v>
      </c>
      <c r="E19" s="3">
        <v>0.37233333333333335</v>
      </c>
      <c r="F19" s="2" t="s">
        <v>211</v>
      </c>
      <c r="G19" s="2" t="s">
        <v>211</v>
      </c>
      <c r="H19" s="3" t="s">
        <v>211</v>
      </c>
      <c r="I19" s="45" t="s">
        <v>211</v>
      </c>
    </row>
    <row r="20" spans="1:16">
      <c r="A20" s="1">
        <v>44326</v>
      </c>
      <c r="B20" s="2">
        <v>1</v>
      </c>
      <c r="C20" s="2" t="s">
        <v>3</v>
      </c>
      <c r="D20" s="2">
        <v>42</v>
      </c>
      <c r="E20" s="3">
        <v>0.37233333333333335</v>
      </c>
      <c r="F20" s="2" t="s">
        <v>211</v>
      </c>
      <c r="G20" s="2" t="s">
        <v>211</v>
      </c>
      <c r="H20" s="3" t="s">
        <v>211</v>
      </c>
      <c r="I20" s="45" t="s">
        <v>211</v>
      </c>
    </row>
    <row r="21" spans="1:16">
      <c r="A21" s="1">
        <v>44326</v>
      </c>
      <c r="B21" s="2">
        <v>1</v>
      </c>
      <c r="C21" s="2" t="s">
        <v>3</v>
      </c>
      <c r="D21" s="2">
        <v>42</v>
      </c>
      <c r="E21" s="3">
        <v>0.37233333333333335</v>
      </c>
      <c r="F21" s="2" t="s">
        <v>211</v>
      </c>
      <c r="G21" s="2" t="s">
        <v>211</v>
      </c>
      <c r="H21" s="3" t="s">
        <v>211</v>
      </c>
      <c r="I21" s="45" t="s">
        <v>211</v>
      </c>
    </row>
    <row r="22" spans="1:16">
      <c r="A22" s="1">
        <v>44326</v>
      </c>
      <c r="B22" s="2">
        <v>1</v>
      </c>
      <c r="C22" s="2" t="s">
        <v>3</v>
      </c>
      <c r="D22" s="2">
        <v>42</v>
      </c>
      <c r="E22" s="3">
        <v>0.37233333333333335</v>
      </c>
      <c r="F22" s="2" t="s">
        <v>211</v>
      </c>
      <c r="G22" s="2" t="s">
        <v>211</v>
      </c>
      <c r="H22" s="3" t="s">
        <v>211</v>
      </c>
      <c r="I22" s="45" t="s">
        <v>211</v>
      </c>
    </row>
    <row r="23" spans="1:16">
      <c r="A23" s="11">
        <v>44326</v>
      </c>
      <c r="B23" s="12">
        <v>1</v>
      </c>
      <c r="C23" s="12" t="s">
        <v>3</v>
      </c>
      <c r="D23" s="12">
        <v>42</v>
      </c>
      <c r="E23" s="13">
        <v>0.37233333333333335</v>
      </c>
      <c r="F23" s="12" t="s">
        <v>211</v>
      </c>
      <c r="G23" s="12" t="s">
        <v>211</v>
      </c>
      <c r="H23" s="13" t="s">
        <v>211</v>
      </c>
      <c r="I23" s="46" t="s">
        <v>211</v>
      </c>
    </row>
    <row r="24" spans="1:16">
      <c r="A24" s="1">
        <v>44326</v>
      </c>
      <c r="B24" s="2">
        <v>4</v>
      </c>
      <c r="C24" s="2" t="s">
        <v>3</v>
      </c>
      <c r="D24" s="2">
        <v>42</v>
      </c>
      <c r="E24" s="3">
        <v>0.37233333333333335</v>
      </c>
      <c r="F24" s="2">
        <v>9.36</v>
      </c>
      <c r="G24" s="3">
        <f t="shared" ref="G24:G40" si="2">(100*(F24-E24))/E24</f>
        <v>2413.8764547896144</v>
      </c>
      <c r="H24" s="3">
        <f t="shared" ref="H24:H40" si="3">100*(LN(F24)-LN(E24))/42</f>
        <v>7.6771691882632052</v>
      </c>
      <c r="I24" s="45">
        <v>11.27</v>
      </c>
    </row>
    <row r="25" spans="1:16">
      <c r="A25" s="1">
        <v>44326</v>
      </c>
      <c r="B25" s="2">
        <v>4</v>
      </c>
      <c r="C25" s="2" t="s">
        <v>3</v>
      </c>
      <c r="D25" s="2">
        <v>42</v>
      </c>
      <c r="E25" s="3">
        <v>0.37233333333333335</v>
      </c>
      <c r="F25" s="2">
        <v>7.1</v>
      </c>
      <c r="G25" s="3">
        <f t="shared" si="2"/>
        <v>1806.8934646374216</v>
      </c>
      <c r="H25" s="3">
        <f t="shared" si="3"/>
        <v>7.0191917919721805</v>
      </c>
      <c r="I25" s="45">
        <v>10.27</v>
      </c>
    </row>
    <row r="26" spans="1:16">
      <c r="A26" s="1">
        <v>44326</v>
      </c>
      <c r="B26" s="2">
        <v>4</v>
      </c>
      <c r="C26" s="2" t="s">
        <v>3</v>
      </c>
      <c r="D26" s="2">
        <v>42</v>
      </c>
      <c r="E26" s="3">
        <v>0.37233333333333335</v>
      </c>
      <c r="F26" s="2">
        <v>8.9</v>
      </c>
      <c r="G26" s="3">
        <f t="shared" si="2"/>
        <v>2290.3312444046551</v>
      </c>
      <c r="H26" s="3">
        <f t="shared" si="3"/>
        <v>7.557183441236047</v>
      </c>
      <c r="I26" s="45">
        <v>11.23</v>
      </c>
    </row>
    <row r="27" spans="1:16">
      <c r="A27" s="1">
        <v>44326</v>
      </c>
      <c r="B27" s="2">
        <v>4</v>
      </c>
      <c r="C27" s="2" t="s">
        <v>3</v>
      </c>
      <c r="D27" s="2">
        <v>42</v>
      </c>
      <c r="E27" s="3">
        <v>0.37233333333333335</v>
      </c>
      <c r="F27" s="2">
        <v>8.41</v>
      </c>
      <c r="G27" s="3">
        <f t="shared" si="2"/>
        <v>2158.7287376902414</v>
      </c>
      <c r="H27" s="3">
        <f t="shared" si="3"/>
        <v>7.4223505775378626</v>
      </c>
      <c r="I27" s="45">
        <v>9.3699999999999992</v>
      </c>
    </row>
    <row r="28" spans="1:16">
      <c r="A28" s="1">
        <v>44326</v>
      </c>
      <c r="B28" s="2">
        <v>4</v>
      </c>
      <c r="C28" s="2" t="s">
        <v>3</v>
      </c>
      <c r="D28" s="2">
        <v>42</v>
      </c>
      <c r="E28" s="3">
        <v>0.37233333333333335</v>
      </c>
      <c r="F28" s="2">
        <v>7.57</v>
      </c>
      <c r="G28" s="3">
        <f t="shared" si="2"/>
        <v>1933.1244404655326</v>
      </c>
      <c r="H28" s="3">
        <f t="shared" si="3"/>
        <v>7.1718067524533424</v>
      </c>
      <c r="I28" s="45">
        <v>9.67</v>
      </c>
    </row>
    <row r="29" spans="1:16">
      <c r="A29" s="1">
        <v>44326</v>
      </c>
      <c r="B29" s="2">
        <v>4</v>
      </c>
      <c r="C29" s="2" t="s">
        <v>3</v>
      </c>
      <c r="D29" s="2">
        <v>42</v>
      </c>
      <c r="E29" s="3">
        <v>0.37233333333333335</v>
      </c>
      <c r="F29" s="2">
        <v>7.35</v>
      </c>
      <c r="G29" s="3">
        <f t="shared" si="2"/>
        <v>1874.037600716204</v>
      </c>
      <c r="H29" s="3">
        <f t="shared" si="3"/>
        <v>7.1015859090614075</v>
      </c>
      <c r="I29" s="45">
        <v>9.56</v>
      </c>
    </row>
    <row r="30" spans="1:16">
      <c r="A30" s="1">
        <v>44326</v>
      </c>
      <c r="B30" s="2">
        <v>4</v>
      </c>
      <c r="C30" s="2" t="s">
        <v>3</v>
      </c>
      <c r="D30" s="2">
        <v>42</v>
      </c>
      <c r="E30" s="3">
        <v>0.37233333333333335</v>
      </c>
      <c r="F30" s="2">
        <v>6.81</v>
      </c>
      <c r="G30" s="3">
        <f t="shared" si="2"/>
        <v>1729.0062667860338</v>
      </c>
      <c r="H30" s="3">
        <f t="shared" si="3"/>
        <v>6.9198997351011124</v>
      </c>
      <c r="I30" s="45">
        <v>9.4</v>
      </c>
    </row>
    <row r="31" spans="1:16">
      <c r="A31" s="1">
        <v>44326</v>
      </c>
      <c r="B31" s="2">
        <v>4</v>
      </c>
      <c r="C31" s="2" t="s">
        <v>3</v>
      </c>
      <c r="D31" s="2">
        <v>42</v>
      </c>
      <c r="E31" s="3">
        <v>0.37233333333333335</v>
      </c>
      <c r="F31" s="2">
        <v>9.7200000000000006</v>
      </c>
      <c r="G31" s="3">
        <f t="shared" si="2"/>
        <v>2510.5640107430618</v>
      </c>
      <c r="H31" s="3">
        <f t="shared" si="3"/>
        <v>7.7670271120318901</v>
      </c>
      <c r="I31" s="45">
        <v>10.27</v>
      </c>
    </row>
    <row r="32" spans="1:16">
      <c r="A32" s="1">
        <v>44326</v>
      </c>
      <c r="B32" s="2">
        <v>4</v>
      </c>
      <c r="C32" s="2" t="s">
        <v>3</v>
      </c>
      <c r="D32" s="2">
        <v>42</v>
      </c>
      <c r="E32" s="3">
        <v>0.37233333333333335</v>
      </c>
      <c r="F32" s="2">
        <v>10.029999999999999</v>
      </c>
      <c r="G32" s="3">
        <f t="shared" si="2"/>
        <v>2593.8227394807514</v>
      </c>
      <c r="H32" s="3">
        <f t="shared" si="3"/>
        <v>7.8417770727497373</v>
      </c>
      <c r="I32" s="45">
        <v>10.23</v>
      </c>
    </row>
    <row r="33" spans="1:9">
      <c r="A33" s="1">
        <v>44326</v>
      </c>
      <c r="B33" s="2">
        <v>4</v>
      </c>
      <c r="C33" s="2" t="s">
        <v>3</v>
      </c>
      <c r="D33" s="2">
        <v>42</v>
      </c>
      <c r="E33" s="3">
        <v>0.37233333333333335</v>
      </c>
      <c r="F33" s="2">
        <v>8.23</v>
      </c>
      <c r="G33" s="3">
        <f t="shared" si="2"/>
        <v>2110.3849597135181</v>
      </c>
      <c r="H33" s="3">
        <f t="shared" si="3"/>
        <v>7.3708375792143439</v>
      </c>
      <c r="I33" s="45">
        <v>9.85</v>
      </c>
    </row>
    <row r="34" spans="1:9">
      <c r="A34" s="1">
        <v>44326</v>
      </c>
      <c r="B34" s="2">
        <v>4</v>
      </c>
      <c r="C34" s="2" t="s">
        <v>3</v>
      </c>
      <c r="D34" s="2">
        <v>42</v>
      </c>
      <c r="E34" s="3">
        <v>0.37233333333333335</v>
      </c>
      <c r="F34" s="2">
        <v>7.78</v>
      </c>
      <c r="G34" s="3">
        <f t="shared" si="2"/>
        <v>1989.5255147717098</v>
      </c>
      <c r="H34" s="3">
        <f t="shared" si="3"/>
        <v>7.2369573970746348</v>
      </c>
      <c r="I34" s="45">
        <v>9.65</v>
      </c>
    </row>
    <row r="35" spans="1:9">
      <c r="A35" s="1">
        <v>44326</v>
      </c>
      <c r="B35" s="2">
        <v>4</v>
      </c>
      <c r="C35" s="2" t="s">
        <v>3</v>
      </c>
      <c r="D35" s="2">
        <v>42</v>
      </c>
      <c r="E35" s="3">
        <v>0.37233333333333335</v>
      </c>
      <c r="F35" s="2">
        <v>8.91</v>
      </c>
      <c r="G35" s="3">
        <f t="shared" si="2"/>
        <v>2293.0170098478065</v>
      </c>
      <c r="H35" s="3">
        <f t="shared" si="3"/>
        <v>7.5598571668184844</v>
      </c>
      <c r="I35" s="45">
        <v>10.050000000000001</v>
      </c>
    </row>
    <row r="36" spans="1:9">
      <c r="A36" s="1">
        <v>44326</v>
      </c>
      <c r="B36" s="2">
        <v>4</v>
      </c>
      <c r="C36" s="2" t="s">
        <v>3</v>
      </c>
      <c r="D36" s="2">
        <v>42</v>
      </c>
      <c r="E36" s="3">
        <v>0.37233333333333335</v>
      </c>
      <c r="F36" s="2">
        <v>6.81</v>
      </c>
      <c r="G36" s="3">
        <f t="shared" si="2"/>
        <v>1729.0062667860338</v>
      </c>
      <c r="H36" s="3">
        <f t="shared" si="3"/>
        <v>6.9198997351011124</v>
      </c>
      <c r="I36" s="45">
        <v>9.14</v>
      </c>
    </row>
    <row r="37" spans="1:9">
      <c r="A37" s="1">
        <v>44326</v>
      </c>
      <c r="B37" s="2">
        <v>4</v>
      </c>
      <c r="C37" s="2" t="s">
        <v>3</v>
      </c>
      <c r="D37" s="2">
        <v>42</v>
      </c>
      <c r="E37" s="3">
        <v>0.37233333333333335</v>
      </c>
      <c r="F37" s="2">
        <v>7.61</v>
      </c>
      <c r="G37" s="3">
        <f t="shared" si="2"/>
        <v>1943.8675022381378</v>
      </c>
      <c r="H37" s="3">
        <f t="shared" si="3"/>
        <v>7.1843546201300974</v>
      </c>
      <c r="I37" s="45">
        <v>9.35</v>
      </c>
    </row>
    <row r="38" spans="1:9">
      <c r="A38" s="1">
        <v>44326</v>
      </c>
      <c r="B38" s="2">
        <v>4</v>
      </c>
      <c r="C38" s="2" t="s">
        <v>3</v>
      </c>
      <c r="D38" s="2">
        <v>42</v>
      </c>
      <c r="E38" s="3">
        <v>0.37233333333333335</v>
      </c>
      <c r="F38" s="2">
        <v>8.48</v>
      </c>
      <c r="G38" s="3">
        <f t="shared" si="2"/>
        <v>2177.5290957923007</v>
      </c>
      <c r="H38" s="3">
        <f t="shared" si="3"/>
        <v>7.4420862342496612</v>
      </c>
      <c r="I38" s="45">
        <v>9.6</v>
      </c>
    </row>
    <row r="39" spans="1:9">
      <c r="A39" s="1">
        <v>44326</v>
      </c>
      <c r="B39" s="2">
        <v>4</v>
      </c>
      <c r="C39" s="2" t="s">
        <v>3</v>
      </c>
      <c r="D39" s="2">
        <v>42</v>
      </c>
      <c r="E39" s="3">
        <v>0.37233333333333335</v>
      </c>
      <c r="F39" s="2">
        <v>8.26</v>
      </c>
      <c r="G39" s="3">
        <f t="shared" si="2"/>
        <v>2118.4422560429721</v>
      </c>
      <c r="H39" s="3">
        <f t="shared" si="3"/>
        <v>7.3795008478903155</v>
      </c>
      <c r="I39" s="45">
        <v>9.6999999999999993</v>
      </c>
    </row>
    <row r="40" spans="1:9">
      <c r="A40" s="1">
        <v>44326</v>
      </c>
      <c r="B40" s="2">
        <v>4</v>
      </c>
      <c r="C40" s="2" t="s">
        <v>3</v>
      </c>
      <c r="D40" s="2">
        <v>42</v>
      </c>
      <c r="E40" s="3">
        <v>0.37233333333333335</v>
      </c>
      <c r="F40" s="2">
        <v>7.09</v>
      </c>
      <c r="G40" s="3">
        <f t="shared" si="2"/>
        <v>1804.2076991942702</v>
      </c>
      <c r="H40" s="3">
        <f t="shared" si="3"/>
        <v>7.0158359741073388</v>
      </c>
      <c r="I40" s="45">
        <v>11.09</v>
      </c>
    </row>
    <row r="41" spans="1:9">
      <c r="A41" s="1">
        <v>44326</v>
      </c>
      <c r="B41" s="2">
        <v>4</v>
      </c>
      <c r="C41" s="2" t="s">
        <v>3</v>
      </c>
      <c r="D41" s="2">
        <v>42</v>
      </c>
      <c r="E41" s="3">
        <v>0.37233333333333335</v>
      </c>
      <c r="F41" s="2" t="s">
        <v>211</v>
      </c>
      <c r="G41" s="2" t="s">
        <v>211</v>
      </c>
      <c r="H41" s="3" t="s">
        <v>211</v>
      </c>
      <c r="I41" s="45" t="s">
        <v>211</v>
      </c>
    </row>
    <row r="42" spans="1:9">
      <c r="A42" s="1">
        <v>44326</v>
      </c>
      <c r="B42" s="2">
        <v>4</v>
      </c>
      <c r="C42" s="2" t="s">
        <v>3</v>
      </c>
      <c r="D42" s="2">
        <v>42</v>
      </c>
      <c r="E42" s="3">
        <v>0.37233333333333335</v>
      </c>
      <c r="F42" s="2" t="s">
        <v>211</v>
      </c>
      <c r="G42" s="2" t="s">
        <v>211</v>
      </c>
      <c r="H42" s="3" t="s">
        <v>211</v>
      </c>
      <c r="I42" s="45" t="s">
        <v>211</v>
      </c>
    </row>
    <row r="43" spans="1:9">
      <c r="A43" s="11">
        <v>44326</v>
      </c>
      <c r="B43" s="12">
        <v>4</v>
      </c>
      <c r="C43" s="12" t="s">
        <v>3</v>
      </c>
      <c r="D43" s="12">
        <v>42</v>
      </c>
      <c r="E43" s="13">
        <v>0.37233333333333335</v>
      </c>
      <c r="F43" s="12" t="s">
        <v>211</v>
      </c>
      <c r="G43" s="12" t="s">
        <v>211</v>
      </c>
      <c r="H43" s="13" t="s">
        <v>211</v>
      </c>
      <c r="I43" s="46" t="s">
        <v>211</v>
      </c>
    </row>
    <row r="44" spans="1:9">
      <c r="A44" s="1">
        <v>44326</v>
      </c>
      <c r="B44" s="2">
        <v>7</v>
      </c>
      <c r="C44" s="2" t="s">
        <v>3</v>
      </c>
      <c r="D44" s="2">
        <v>42</v>
      </c>
      <c r="E44" s="3">
        <v>0.37233333333333335</v>
      </c>
      <c r="F44" s="2">
        <v>8</v>
      </c>
      <c r="G44" s="3">
        <f t="shared" ref="G44:G61" si="4">(100*(F44-E44))/E44</f>
        <v>2048.6123545210385</v>
      </c>
      <c r="H44" s="3">
        <f t="shared" ref="H44:H61" si="5">100*(LN(F44)-LN(E44))/42</f>
        <v>7.303350738716385</v>
      </c>
      <c r="I44" s="45">
        <v>10.92</v>
      </c>
    </row>
    <row r="45" spans="1:9">
      <c r="A45" s="1">
        <v>44326</v>
      </c>
      <c r="B45" s="2">
        <v>7</v>
      </c>
      <c r="C45" s="2" t="s">
        <v>3</v>
      </c>
      <c r="D45" s="2">
        <v>42</v>
      </c>
      <c r="E45" s="3">
        <v>0.37233333333333335</v>
      </c>
      <c r="F45" s="2">
        <v>9.11</v>
      </c>
      <c r="G45" s="3">
        <f t="shared" si="4"/>
        <v>2346.7323187108323</v>
      </c>
      <c r="H45" s="3">
        <f t="shared" si="5"/>
        <v>7.6127106663164588</v>
      </c>
      <c r="I45" s="45">
        <v>11.73</v>
      </c>
    </row>
    <row r="46" spans="1:9">
      <c r="A46" s="1">
        <v>44326</v>
      </c>
      <c r="B46" s="2">
        <v>7</v>
      </c>
      <c r="C46" s="2" t="s">
        <v>3</v>
      </c>
      <c r="D46" s="2">
        <v>42</v>
      </c>
      <c r="E46" s="3">
        <v>0.37233333333333335</v>
      </c>
      <c r="F46" s="2">
        <v>9.9499999999999993</v>
      </c>
      <c r="G46" s="3">
        <f t="shared" si="4"/>
        <v>2572.336615935541</v>
      </c>
      <c r="H46" s="3">
        <f t="shared" si="5"/>
        <v>7.8227102851227315</v>
      </c>
      <c r="I46" s="45">
        <v>12</v>
      </c>
    </row>
    <row r="47" spans="1:9">
      <c r="A47" s="1">
        <v>44326</v>
      </c>
      <c r="B47" s="2">
        <v>7</v>
      </c>
      <c r="C47" s="2" t="s">
        <v>3</v>
      </c>
      <c r="D47" s="2">
        <v>42</v>
      </c>
      <c r="E47" s="3">
        <v>0.37233333333333335</v>
      </c>
      <c r="F47" s="2">
        <v>6.65</v>
      </c>
      <c r="G47" s="3">
        <f t="shared" si="4"/>
        <v>1686.0340196956131</v>
      </c>
      <c r="H47" s="3">
        <f t="shared" si="5"/>
        <v>6.8632919601162117</v>
      </c>
      <c r="I47" s="45">
        <v>10.36</v>
      </c>
    </row>
    <row r="48" spans="1:9">
      <c r="A48" s="1">
        <v>44326</v>
      </c>
      <c r="B48" s="2">
        <v>7</v>
      </c>
      <c r="C48" s="2" t="s">
        <v>3</v>
      </c>
      <c r="D48" s="2">
        <v>42</v>
      </c>
      <c r="E48" s="3">
        <v>0.37233333333333335</v>
      </c>
      <c r="F48" s="2">
        <v>7.88</v>
      </c>
      <c r="G48" s="3">
        <f t="shared" si="4"/>
        <v>2016.3831692032227</v>
      </c>
      <c r="H48" s="3">
        <f t="shared" si="5"/>
        <v>7.2673658867876991</v>
      </c>
      <c r="I48" s="45">
        <v>10.88</v>
      </c>
    </row>
    <row r="49" spans="1:9">
      <c r="A49" s="1">
        <v>44326</v>
      </c>
      <c r="B49" s="2">
        <v>7</v>
      </c>
      <c r="C49" s="2" t="s">
        <v>3</v>
      </c>
      <c r="D49" s="2">
        <v>42</v>
      </c>
      <c r="E49" s="3">
        <v>0.37233333333333335</v>
      </c>
      <c r="F49" s="2">
        <v>7.84</v>
      </c>
      <c r="G49" s="3">
        <f t="shared" si="4"/>
        <v>2005.6401074306175</v>
      </c>
      <c r="H49" s="3">
        <f t="shared" si="5"/>
        <v>7.2552490546270523</v>
      </c>
      <c r="I49" s="45">
        <v>11.14</v>
      </c>
    </row>
    <row r="50" spans="1:9">
      <c r="A50" s="1">
        <v>44326</v>
      </c>
      <c r="B50" s="2">
        <v>7</v>
      </c>
      <c r="C50" s="2" t="s">
        <v>3</v>
      </c>
      <c r="D50" s="2">
        <v>42</v>
      </c>
      <c r="E50" s="3">
        <v>0.37233333333333335</v>
      </c>
      <c r="F50" s="2">
        <v>8.44</v>
      </c>
      <c r="G50" s="3">
        <f t="shared" si="4"/>
        <v>2166.7860340196953</v>
      </c>
      <c r="H50" s="3">
        <f t="shared" si="5"/>
        <v>7.4308287552116941</v>
      </c>
      <c r="I50" s="45">
        <v>11.42</v>
      </c>
    </row>
    <row r="51" spans="1:9">
      <c r="A51" s="1">
        <v>44326</v>
      </c>
      <c r="B51" s="2">
        <v>7</v>
      </c>
      <c r="C51" s="2" t="s">
        <v>3</v>
      </c>
      <c r="D51" s="2">
        <v>42</v>
      </c>
      <c r="E51" s="3">
        <v>0.37233333333333335</v>
      </c>
      <c r="F51" s="2">
        <v>6.33</v>
      </c>
      <c r="G51" s="3">
        <f t="shared" si="4"/>
        <v>1600.0895255147716</v>
      </c>
      <c r="H51" s="3">
        <f t="shared" si="5"/>
        <v>6.7458714398503119</v>
      </c>
      <c r="I51" s="45">
        <v>10.039999999999999</v>
      </c>
    </row>
    <row r="52" spans="1:9">
      <c r="A52" s="1">
        <v>44326</v>
      </c>
      <c r="B52" s="2">
        <v>7</v>
      </c>
      <c r="C52" s="2" t="s">
        <v>3</v>
      </c>
      <c r="D52" s="2">
        <v>42</v>
      </c>
      <c r="E52" s="3">
        <v>0.37233333333333335</v>
      </c>
      <c r="F52" s="2">
        <v>7.34</v>
      </c>
      <c r="G52" s="3">
        <f t="shared" si="4"/>
        <v>1871.3518352730528</v>
      </c>
      <c r="H52" s="3">
        <f t="shared" si="5"/>
        <v>7.098344312398738</v>
      </c>
      <c r="I52" s="45">
        <v>10.82</v>
      </c>
    </row>
    <row r="53" spans="1:9">
      <c r="A53" s="1">
        <v>44326</v>
      </c>
      <c r="B53" s="2">
        <v>7</v>
      </c>
      <c r="C53" s="2" t="s">
        <v>3</v>
      </c>
      <c r="D53" s="2">
        <v>42</v>
      </c>
      <c r="E53" s="3">
        <v>0.37233333333333335</v>
      </c>
      <c r="F53" s="2">
        <v>8.42</v>
      </c>
      <c r="G53" s="3">
        <f t="shared" si="4"/>
        <v>2161.4145031333928</v>
      </c>
      <c r="H53" s="3">
        <f t="shared" si="5"/>
        <v>7.4251799924649546</v>
      </c>
      <c r="I53" s="45">
        <v>11.25</v>
      </c>
    </row>
    <row r="54" spans="1:9">
      <c r="A54" s="1">
        <v>44326</v>
      </c>
      <c r="B54" s="2">
        <v>7</v>
      </c>
      <c r="C54" s="2" t="s">
        <v>3</v>
      </c>
      <c r="D54" s="2">
        <v>42</v>
      </c>
      <c r="E54" s="3">
        <v>0.37233333333333335</v>
      </c>
      <c r="F54" s="2">
        <v>8.9499999999999993</v>
      </c>
      <c r="G54" s="3">
        <f t="shared" si="4"/>
        <v>2303.7600716204115</v>
      </c>
      <c r="H54" s="3">
        <f t="shared" si="5"/>
        <v>7.5705221449233573</v>
      </c>
      <c r="I54" s="45">
        <v>11.53</v>
      </c>
    </row>
    <row r="55" spans="1:9">
      <c r="A55" s="1">
        <v>44326</v>
      </c>
      <c r="B55" s="2">
        <v>7</v>
      </c>
      <c r="C55" s="2" t="s">
        <v>3</v>
      </c>
      <c r="D55" s="2">
        <v>42</v>
      </c>
      <c r="E55" s="3">
        <v>0.37233333333333335</v>
      </c>
      <c r="F55" s="2">
        <v>8.5500000000000007</v>
      </c>
      <c r="G55" s="3">
        <f t="shared" si="4"/>
        <v>2196.3294538943596</v>
      </c>
      <c r="H55" s="3">
        <f t="shared" si="5"/>
        <v>7.4616596464993208</v>
      </c>
      <c r="I55" s="45">
        <v>11.79</v>
      </c>
    </row>
    <row r="56" spans="1:9">
      <c r="A56" s="1">
        <v>44326</v>
      </c>
      <c r="B56" s="2">
        <v>7</v>
      </c>
      <c r="C56" s="2" t="s">
        <v>3</v>
      </c>
      <c r="D56" s="2">
        <v>42</v>
      </c>
      <c r="E56" s="3">
        <v>0.37233333333333335</v>
      </c>
      <c r="F56" s="2">
        <v>6.58</v>
      </c>
      <c r="G56" s="3">
        <f t="shared" si="4"/>
        <v>1667.233661593554</v>
      </c>
      <c r="H56" s="3">
        <f t="shared" si="5"/>
        <v>6.8380964617101707</v>
      </c>
      <c r="I56" s="45">
        <v>10.75</v>
      </c>
    </row>
    <row r="57" spans="1:9">
      <c r="A57" s="1">
        <v>44326</v>
      </c>
      <c r="B57" s="2">
        <v>7</v>
      </c>
      <c r="C57" s="2" t="s">
        <v>3</v>
      </c>
      <c r="D57" s="2">
        <v>42</v>
      </c>
      <c r="E57" s="3">
        <v>0.37233333333333335</v>
      </c>
      <c r="F57" s="2">
        <v>8.42</v>
      </c>
      <c r="G57" s="3">
        <f t="shared" si="4"/>
        <v>2161.4145031333928</v>
      </c>
      <c r="H57" s="3">
        <f t="shared" si="5"/>
        <v>7.4251799924649546</v>
      </c>
      <c r="I57" s="45">
        <v>11.37</v>
      </c>
    </row>
    <row r="58" spans="1:9">
      <c r="A58" s="1">
        <v>44326</v>
      </c>
      <c r="B58" s="2">
        <v>7</v>
      </c>
      <c r="C58" s="2" t="s">
        <v>3</v>
      </c>
      <c r="D58" s="2">
        <v>42</v>
      </c>
      <c r="E58" s="3">
        <v>0.37233333333333335</v>
      </c>
      <c r="F58" s="2">
        <v>8.1999999999999993</v>
      </c>
      <c r="G58" s="3">
        <f t="shared" si="4"/>
        <v>2102.3276633840642</v>
      </c>
      <c r="H58" s="3">
        <f t="shared" si="5"/>
        <v>7.3621426734553648</v>
      </c>
      <c r="I58" s="45">
        <v>11.16</v>
      </c>
    </row>
    <row r="59" spans="1:9">
      <c r="A59" s="1">
        <v>44326</v>
      </c>
      <c r="B59" s="2">
        <v>7</v>
      </c>
      <c r="C59" s="2" t="s">
        <v>3</v>
      </c>
      <c r="D59" s="2">
        <v>42</v>
      </c>
      <c r="E59" s="3">
        <v>0.37233333333333335</v>
      </c>
      <c r="F59" s="2">
        <v>7.1</v>
      </c>
      <c r="G59" s="3">
        <f t="shared" si="4"/>
        <v>1806.8934646374216</v>
      </c>
      <c r="H59" s="3">
        <f t="shared" si="5"/>
        <v>7.0191917919721805</v>
      </c>
      <c r="I59" s="45">
        <v>10.78</v>
      </c>
    </row>
    <row r="60" spans="1:9">
      <c r="A60" s="1">
        <v>44326</v>
      </c>
      <c r="B60" s="2">
        <v>7</v>
      </c>
      <c r="C60" s="2" t="s">
        <v>3</v>
      </c>
      <c r="D60" s="2">
        <v>42</v>
      </c>
      <c r="E60" s="3">
        <v>0.37233333333333335</v>
      </c>
      <c r="F60" s="2">
        <v>7.17</v>
      </c>
      <c r="G60" s="3">
        <f t="shared" si="4"/>
        <v>1825.6938227394805</v>
      </c>
      <c r="H60" s="3">
        <f t="shared" si="5"/>
        <v>7.0425510076013689</v>
      </c>
      <c r="I60" s="45">
        <v>10.58</v>
      </c>
    </row>
    <row r="61" spans="1:9">
      <c r="A61" s="1">
        <v>44326</v>
      </c>
      <c r="B61" s="2">
        <v>7</v>
      </c>
      <c r="C61" s="2" t="s">
        <v>3</v>
      </c>
      <c r="D61" s="2">
        <v>42</v>
      </c>
      <c r="E61" s="3">
        <v>0.37233333333333335</v>
      </c>
      <c r="F61" s="2">
        <v>7.93</v>
      </c>
      <c r="G61" s="3">
        <f t="shared" si="4"/>
        <v>2029.8119964189793</v>
      </c>
      <c r="H61" s="3">
        <f t="shared" si="5"/>
        <v>7.2824257243519108</v>
      </c>
      <c r="I61" s="45">
        <v>11.17</v>
      </c>
    </row>
    <row r="62" spans="1:9">
      <c r="A62" s="1">
        <v>44326</v>
      </c>
      <c r="B62" s="2">
        <v>7</v>
      </c>
      <c r="C62" s="2" t="s">
        <v>3</v>
      </c>
      <c r="D62" s="2">
        <v>42</v>
      </c>
      <c r="E62" s="3">
        <v>0.37233333333333335</v>
      </c>
      <c r="F62" s="2" t="s">
        <v>211</v>
      </c>
      <c r="G62" s="2" t="s">
        <v>211</v>
      </c>
      <c r="H62" s="3" t="s">
        <v>211</v>
      </c>
      <c r="I62" s="45" t="s">
        <v>211</v>
      </c>
    </row>
    <row r="63" spans="1:9">
      <c r="A63" s="1">
        <v>44326</v>
      </c>
      <c r="B63" s="12">
        <v>7</v>
      </c>
      <c r="C63" s="12" t="s">
        <v>3</v>
      </c>
      <c r="D63" s="12">
        <v>42</v>
      </c>
      <c r="E63" s="13">
        <v>0.37233333333333335</v>
      </c>
      <c r="F63" s="12" t="s">
        <v>211</v>
      </c>
      <c r="G63" s="12" t="s">
        <v>211</v>
      </c>
      <c r="H63" s="13" t="s">
        <v>211</v>
      </c>
      <c r="I63" s="46" t="s">
        <v>211</v>
      </c>
    </row>
    <row r="64" spans="1:9">
      <c r="A64" s="1">
        <v>44326</v>
      </c>
      <c r="B64" s="2">
        <v>10</v>
      </c>
      <c r="C64" s="2" t="s">
        <v>3</v>
      </c>
      <c r="D64" s="2">
        <v>42</v>
      </c>
      <c r="E64" s="3">
        <v>0.37233333333333335</v>
      </c>
      <c r="F64" s="2">
        <v>8.92</v>
      </c>
      <c r="G64" s="3">
        <f t="shared" ref="G64:G79" si="6">(100*(F64-E64))/E64</f>
        <v>2295.7027752909576</v>
      </c>
      <c r="H64" s="3">
        <f t="shared" ref="H64:H79" si="7">100*(LN(F64)-LN(E64))/42</f>
        <v>7.5625278932689612</v>
      </c>
      <c r="I64" s="45">
        <v>11.51</v>
      </c>
    </row>
    <row r="65" spans="1:9">
      <c r="A65" s="1">
        <v>44326</v>
      </c>
      <c r="B65" s="2">
        <v>10</v>
      </c>
      <c r="C65" s="2" t="s">
        <v>3</v>
      </c>
      <c r="D65" s="2">
        <v>42</v>
      </c>
      <c r="E65" s="3">
        <v>0.37233333333333335</v>
      </c>
      <c r="F65" s="2">
        <v>6.75</v>
      </c>
      <c r="G65" s="3">
        <f t="shared" si="6"/>
        <v>1712.8916741271262</v>
      </c>
      <c r="H65" s="3">
        <f t="shared" si="7"/>
        <v>6.8988292225368681</v>
      </c>
      <c r="I65" s="45">
        <v>10.61</v>
      </c>
    </row>
    <row r="66" spans="1:9">
      <c r="A66" s="1">
        <v>44326</v>
      </c>
      <c r="B66" s="2">
        <v>10</v>
      </c>
      <c r="C66" s="2" t="s">
        <v>3</v>
      </c>
      <c r="D66" s="2">
        <v>42</v>
      </c>
      <c r="E66" s="3">
        <v>0.37233333333333335</v>
      </c>
      <c r="F66" s="2">
        <v>7.56</v>
      </c>
      <c r="G66" s="3">
        <f t="shared" si="6"/>
        <v>1930.4386750223812</v>
      </c>
      <c r="H66" s="3">
        <f t="shared" si="7"/>
        <v>7.1686594256487801</v>
      </c>
      <c r="I66" s="45">
        <v>10.96</v>
      </c>
    </row>
    <row r="67" spans="1:9">
      <c r="A67" s="1">
        <v>44326</v>
      </c>
      <c r="B67" s="2">
        <v>10</v>
      </c>
      <c r="C67" s="2" t="s">
        <v>3</v>
      </c>
      <c r="D67" s="2">
        <v>42</v>
      </c>
      <c r="E67" s="3">
        <v>0.37233333333333335</v>
      </c>
      <c r="F67" s="2">
        <v>8.5500000000000007</v>
      </c>
      <c r="G67" s="3">
        <f t="shared" si="6"/>
        <v>2196.3294538943596</v>
      </c>
      <c r="H67" s="3">
        <f t="shared" si="7"/>
        <v>7.4616596464993208</v>
      </c>
      <c r="I67" s="45">
        <v>11.81</v>
      </c>
    </row>
    <row r="68" spans="1:9">
      <c r="A68" s="1">
        <v>44326</v>
      </c>
      <c r="B68" s="2">
        <v>10</v>
      </c>
      <c r="C68" s="2" t="s">
        <v>3</v>
      </c>
      <c r="D68" s="2">
        <v>42</v>
      </c>
      <c r="E68" s="3">
        <v>0.37233333333333335</v>
      </c>
      <c r="F68" s="2">
        <v>6.74</v>
      </c>
      <c r="G68" s="3">
        <f t="shared" si="6"/>
        <v>1710.2059086839747</v>
      </c>
      <c r="H68" s="3">
        <f t="shared" si="7"/>
        <v>6.8952992702506224</v>
      </c>
      <c r="I68" s="45">
        <v>10.7</v>
      </c>
    </row>
    <row r="69" spans="1:9">
      <c r="A69" s="1">
        <v>44326</v>
      </c>
      <c r="B69" s="2">
        <v>10</v>
      </c>
      <c r="C69" s="2" t="s">
        <v>3</v>
      </c>
      <c r="D69" s="2">
        <v>42</v>
      </c>
      <c r="E69" s="3">
        <v>0.37233333333333335</v>
      </c>
      <c r="F69" s="2">
        <v>7.05</v>
      </c>
      <c r="G69" s="3">
        <f t="shared" si="6"/>
        <v>1793.464637421665</v>
      </c>
      <c r="H69" s="3">
        <f t="shared" si="7"/>
        <v>7.0023652033457706</v>
      </c>
      <c r="I69" s="45">
        <v>11.13</v>
      </c>
    </row>
    <row r="70" spans="1:9">
      <c r="A70" s="1">
        <v>44326</v>
      </c>
      <c r="B70" s="2">
        <v>10</v>
      </c>
      <c r="C70" s="2" t="s">
        <v>3</v>
      </c>
      <c r="D70" s="2">
        <v>42</v>
      </c>
      <c r="E70" s="3">
        <v>0.37233333333333335</v>
      </c>
      <c r="F70" s="2">
        <v>7.88</v>
      </c>
      <c r="G70" s="3">
        <f t="shared" si="6"/>
        <v>2016.3831692032227</v>
      </c>
      <c r="H70" s="3">
        <f t="shared" si="7"/>
        <v>7.2673658867876991</v>
      </c>
      <c r="I70" s="45">
        <v>11.23</v>
      </c>
    </row>
    <row r="71" spans="1:9">
      <c r="A71" s="1">
        <v>44326</v>
      </c>
      <c r="B71" s="2">
        <v>10</v>
      </c>
      <c r="C71" s="2" t="s">
        <v>3</v>
      </c>
      <c r="D71" s="2">
        <v>42</v>
      </c>
      <c r="E71" s="3">
        <v>0.37233333333333335</v>
      </c>
      <c r="F71" s="2">
        <v>6.22</v>
      </c>
      <c r="G71" s="3">
        <f t="shared" si="6"/>
        <v>1570.5461056401073</v>
      </c>
      <c r="H71" s="3">
        <f t="shared" si="7"/>
        <v>6.7041325603146049</v>
      </c>
      <c r="I71" s="45">
        <v>10.56</v>
      </c>
    </row>
    <row r="72" spans="1:9">
      <c r="A72" s="1">
        <v>44326</v>
      </c>
      <c r="B72" s="2">
        <v>10</v>
      </c>
      <c r="C72" s="2" t="s">
        <v>3</v>
      </c>
      <c r="D72" s="2">
        <v>42</v>
      </c>
      <c r="E72" s="3">
        <v>0.37233333333333335</v>
      </c>
      <c r="F72" s="2">
        <v>7.52</v>
      </c>
      <c r="G72" s="3">
        <f t="shared" si="6"/>
        <v>1919.695613249776</v>
      </c>
      <c r="H72" s="3">
        <f t="shared" si="7"/>
        <v>7.1560283489114154</v>
      </c>
      <c r="I72" s="45">
        <v>10.72</v>
      </c>
    </row>
    <row r="73" spans="1:9">
      <c r="A73" s="1">
        <v>44326</v>
      </c>
      <c r="B73" s="2">
        <v>10</v>
      </c>
      <c r="C73" s="2" t="s">
        <v>3</v>
      </c>
      <c r="D73" s="2">
        <v>42</v>
      </c>
      <c r="E73" s="3">
        <v>0.37233333333333335</v>
      </c>
      <c r="F73" s="2">
        <v>9.4700000000000006</v>
      </c>
      <c r="G73" s="3">
        <f t="shared" si="6"/>
        <v>2443.4198746642792</v>
      </c>
      <c r="H73" s="3">
        <f t="shared" si="7"/>
        <v>7.7049873232834116</v>
      </c>
      <c r="I73" s="45">
        <v>12.03</v>
      </c>
    </row>
    <row r="74" spans="1:9">
      <c r="A74" s="1">
        <v>44326</v>
      </c>
      <c r="B74" s="2">
        <v>10</v>
      </c>
      <c r="C74" s="2" t="s">
        <v>3</v>
      </c>
      <c r="D74" s="2">
        <v>42</v>
      </c>
      <c r="E74" s="3">
        <v>0.37233333333333335</v>
      </c>
      <c r="F74" s="2">
        <v>7.75</v>
      </c>
      <c r="G74" s="3">
        <f t="shared" si="6"/>
        <v>1981.4682184422559</v>
      </c>
      <c r="H74" s="3">
        <f t="shared" si="7"/>
        <v>7.2277585998721463</v>
      </c>
      <c r="I74" s="45">
        <v>11.28</v>
      </c>
    </row>
    <row r="75" spans="1:9">
      <c r="A75" s="1">
        <v>44326</v>
      </c>
      <c r="B75" s="2">
        <v>10</v>
      </c>
      <c r="C75" s="2" t="s">
        <v>3</v>
      </c>
      <c r="D75" s="2">
        <v>42</v>
      </c>
      <c r="E75" s="3">
        <v>0.37233333333333335</v>
      </c>
      <c r="F75" s="2">
        <v>7.8</v>
      </c>
      <c r="G75" s="3">
        <f t="shared" si="6"/>
        <v>1994.8970456580123</v>
      </c>
      <c r="H75" s="3">
        <f t="shared" si="7"/>
        <v>7.2430702435156959</v>
      </c>
      <c r="I75" s="45">
        <v>11.22</v>
      </c>
    </row>
    <row r="76" spans="1:9">
      <c r="A76" s="1">
        <v>44326</v>
      </c>
      <c r="B76" s="2">
        <v>10</v>
      </c>
      <c r="C76" s="2" t="s">
        <v>3</v>
      </c>
      <c r="D76" s="2">
        <v>42</v>
      </c>
      <c r="E76" s="3">
        <v>0.37233333333333335</v>
      </c>
      <c r="F76" s="2">
        <v>6.3</v>
      </c>
      <c r="G76" s="3">
        <f t="shared" si="6"/>
        <v>1592.0322291853176</v>
      </c>
      <c r="H76" s="3">
        <f t="shared" si="7"/>
        <v>6.7345604809012691</v>
      </c>
      <c r="I76" s="45">
        <v>10.82</v>
      </c>
    </row>
    <row r="77" spans="1:9">
      <c r="A77" s="1">
        <v>44326</v>
      </c>
      <c r="B77" s="2">
        <v>10</v>
      </c>
      <c r="C77" s="2" t="s">
        <v>3</v>
      </c>
      <c r="D77" s="2">
        <v>42</v>
      </c>
      <c r="E77" s="3">
        <v>0.37233333333333335</v>
      </c>
      <c r="F77" s="2">
        <v>7.17</v>
      </c>
      <c r="G77" s="3">
        <f t="shared" si="6"/>
        <v>1825.6938227394805</v>
      </c>
      <c r="H77" s="3">
        <f t="shared" si="7"/>
        <v>7.0425510076013689</v>
      </c>
      <c r="I77" s="45">
        <v>10.94</v>
      </c>
    </row>
    <row r="78" spans="1:9">
      <c r="A78" s="1">
        <v>44326</v>
      </c>
      <c r="B78" s="2">
        <v>10</v>
      </c>
      <c r="C78" s="2" t="s">
        <v>3</v>
      </c>
      <c r="D78" s="2">
        <v>42</v>
      </c>
      <c r="E78" s="3">
        <v>0.37233333333333335</v>
      </c>
      <c r="F78" s="2">
        <v>6.59</v>
      </c>
      <c r="G78" s="3">
        <f t="shared" si="6"/>
        <v>1669.9194270367054</v>
      </c>
      <c r="H78" s="3">
        <f t="shared" si="7"/>
        <v>6.8417121835606238</v>
      </c>
      <c r="I78" s="45">
        <v>10.72</v>
      </c>
    </row>
    <row r="79" spans="1:9">
      <c r="A79" s="1">
        <v>44326</v>
      </c>
      <c r="B79" s="2">
        <v>10</v>
      </c>
      <c r="C79" s="2" t="s">
        <v>3</v>
      </c>
      <c r="D79" s="2">
        <v>42</v>
      </c>
      <c r="E79" s="3">
        <v>0.37233333333333335</v>
      </c>
      <c r="F79" s="2">
        <v>7.86</v>
      </c>
      <c r="G79" s="3">
        <f t="shared" si="6"/>
        <v>2011.0116383169202</v>
      </c>
      <c r="H79" s="3">
        <f t="shared" si="7"/>
        <v>7.2613151786241925</v>
      </c>
      <c r="I79" s="45">
        <v>11.44</v>
      </c>
    </row>
    <row r="80" spans="1:9">
      <c r="A80" s="1">
        <v>44326</v>
      </c>
      <c r="B80" s="2">
        <v>10</v>
      </c>
      <c r="C80" s="2" t="s">
        <v>3</v>
      </c>
      <c r="D80" s="2">
        <v>42</v>
      </c>
      <c r="E80" s="3">
        <v>0.37233333333333335</v>
      </c>
      <c r="F80" s="2" t="s">
        <v>211</v>
      </c>
      <c r="G80" s="2" t="s">
        <v>211</v>
      </c>
      <c r="H80" s="3" t="s">
        <v>211</v>
      </c>
      <c r="I80" s="45" t="s">
        <v>211</v>
      </c>
    </row>
    <row r="81" spans="1:9">
      <c r="A81" s="1">
        <v>44326</v>
      </c>
      <c r="B81" s="2">
        <v>10</v>
      </c>
      <c r="C81" s="2" t="s">
        <v>3</v>
      </c>
      <c r="D81" s="2">
        <v>42</v>
      </c>
      <c r="E81" s="3">
        <v>0.37233333333333335</v>
      </c>
      <c r="F81" s="2" t="s">
        <v>211</v>
      </c>
      <c r="G81" s="2" t="s">
        <v>211</v>
      </c>
      <c r="H81" s="3" t="s">
        <v>211</v>
      </c>
      <c r="I81" s="45" t="s">
        <v>211</v>
      </c>
    </row>
    <row r="82" spans="1:9">
      <c r="A82" s="1">
        <v>44326</v>
      </c>
      <c r="B82" s="2">
        <v>10</v>
      </c>
      <c r="C82" s="2" t="s">
        <v>3</v>
      </c>
      <c r="D82" s="2">
        <v>42</v>
      </c>
      <c r="E82" s="3">
        <v>0.37233333333333335</v>
      </c>
      <c r="F82" s="2" t="s">
        <v>211</v>
      </c>
      <c r="G82" s="2" t="s">
        <v>211</v>
      </c>
      <c r="H82" s="3" t="s">
        <v>211</v>
      </c>
      <c r="I82" s="45" t="s">
        <v>211</v>
      </c>
    </row>
    <row r="83" spans="1:9">
      <c r="A83" s="1">
        <v>44326</v>
      </c>
      <c r="B83" s="12">
        <v>10</v>
      </c>
      <c r="C83" s="12" t="s">
        <v>3</v>
      </c>
      <c r="D83" s="12">
        <v>42</v>
      </c>
      <c r="E83" s="13">
        <v>0.37233333333333335</v>
      </c>
      <c r="F83" s="12" t="s">
        <v>211</v>
      </c>
      <c r="G83" s="12" t="s">
        <v>211</v>
      </c>
      <c r="H83" s="13" t="s">
        <v>211</v>
      </c>
      <c r="I83" s="46" t="s">
        <v>211</v>
      </c>
    </row>
    <row r="84" spans="1:9">
      <c r="A84" s="14">
        <v>44326</v>
      </c>
      <c r="B84" s="2">
        <v>2</v>
      </c>
      <c r="C84" s="2" t="s">
        <v>5</v>
      </c>
      <c r="D84" s="2">
        <v>42</v>
      </c>
      <c r="E84" s="3">
        <v>0.37233333333333335</v>
      </c>
      <c r="F84" s="2">
        <v>6.09</v>
      </c>
      <c r="G84" s="3">
        <f t="shared" ref="G84:G100" si="8">(100*(F84-E84))/E84</f>
        <v>1535.6311548791405</v>
      </c>
      <c r="H84" s="3">
        <f t="shared" ref="H84:H100" si="9">100*(LN(F84)-LN(E84))/42</f>
        <v>6.6538425007210753</v>
      </c>
      <c r="I84" s="45">
        <v>11.16</v>
      </c>
    </row>
    <row r="85" spans="1:9">
      <c r="A85" s="1">
        <v>44326</v>
      </c>
      <c r="B85" s="2">
        <v>2</v>
      </c>
      <c r="C85" s="2" t="s">
        <v>5</v>
      </c>
      <c r="D85" s="2">
        <v>42</v>
      </c>
      <c r="E85" s="3">
        <v>0.37233333333333335</v>
      </c>
      <c r="F85" s="2">
        <v>8.2799999999999994</v>
      </c>
      <c r="G85" s="3">
        <f t="shared" si="8"/>
        <v>2123.8137869292746</v>
      </c>
      <c r="H85" s="3">
        <f t="shared" si="9"/>
        <v>7.3852588975671765</v>
      </c>
      <c r="I85" s="45">
        <v>10.98</v>
      </c>
    </row>
    <row r="86" spans="1:9">
      <c r="A86" s="1">
        <v>44326</v>
      </c>
      <c r="B86" s="2">
        <v>2</v>
      </c>
      <c r="C86" s="2" t="s">
        <v>5</v>
      </c>
      <c r="D86" s="2">
        <v>42</v>
      </c>
      <c r="E86" s="3">
        <v>0.37233333333333335</v>
      </c>
      <c r="F86" s="2">
        <v>7.22</v>
      </c>
      <c r="G86" s="3">
        <f t="shared" si="8"/>
        <v>1839.1226499552372</v>
      </c>
      <c r="H86" s="3">
        <f t="shared" si="9"/>
        <v>7.0590969559185259</v>
      </c>
      <c r="I86" s="45">
        <v>10.44</v>
      </c>
    </row>
    <row r="87" spans="1:9">
      <c r="A87" s="1">
        <v>44326</v>
      </c>
      <c r="B87" s="2">
        <v>2</v>
      </c>
      <c r="C87" s="2" t="s">
        <v>5</v>
      </c>
      <c r="D87" s="2">
        <v>42</v>
      </c>
      <c r="E87" s="3">
        <v>0.37233333333333335</v>
      </c>
      <c r="F87" s="2">
        <v>7.25</v>
      </c>
      <c r="G87" s="3">
        <f t="shared" si="8"/>
        <v>1847.1799462846909</v>
      </c>
      <c r="H87" s="3">
        <f t="shared" si="9"/>
        <v>7.0689696129705464</v>
      </c>
      <c r="I87" s="45">
        <v>10.61</v>
      </c>
    </row>
    <row r="88" spans="1:9">
      <c r="A88" s="1">
        <v>44326</v>
      </c>
      <c r="B88" s="2">
        <v>2</v>
      </c>
      <c r="C88" s="2" t="s">
        <v>5</v>
      </c>
      <c r="D88" s="2">
        <v>42</v>
      </c>
      <c r="E88" s="3">
        <v>0.37233333333333335</v>
      </c>
      <c r="F88" s="2">
        <v>7.24</v>
      </c>
      <c r="G88" s="3">
        <f t="shared" si="8"/>
        <v>1844.4941808415397</v>
      </c>
      <c r="H88" s="3">
        <f t="shared" si="9"/>
        <v>7.0656832737587409</v>
      </c>
      <c r="I88" s="45">
        <v>10.89</v>
      </c>
    </row>
    <row r="89" spans="1:9">
      <c r="A89" s="1">
        <v>44326</v>
      </c>
      <c r="B89" s="2">
        <v>2</v>
      </c>
      <c r="C89" s="2" t="s">
        <v>5</v>
      </c>
      <c r="D89" s="2">
        <v>42</v>
      </c>
      <c r="E89" s="3">
        <v>0.37233333333333335</v>
      </c>
      <c r="F89" s="2">
        <v>7.44</v>
      </c>
      <c r="G89" s="3">
        <f t="shared" si="8"/>
        <v>1898.2094897045656</v>
      </c>
      <c r="H89" s="3">
        <f t="shared" si="9"/>
        <v>7.1305633748239208</v>
      </c>
      <c r="I89" s="45">
        <v>10.67</v>
      </c>
    </row>
    <row r="90" spans="1:9">
      <c r="A90" s="1">
        <v>44326</v>
      </c>
      <c r="B90" s="2">
        <v>2</v>
      </c>
      <c r="C90" s="2" t="s">
        <v>5</v>
      </c>
      <c r="D90" s="2">
        <v>42</v>
      </c>
      <c r="E90" s="3">
        <v>0.37233333333333335</v>
      </c>
      <c r="F90" s="2">
        <v>7.18</v>
      </c>
      <c r="G90" s="3">
        <f t="shared" si="8"/>
        <v>1828.379588182632</v>
      </c>
      <c r="H90" s="3">
        <f t="shared" si="9"/>
        <v>7.045869408669474</v>
      </c>
      <c r="I90" s="45">
        <v>9.93</v>
      </c>
    </row>
    <row r="91" spans="1:9">
      <c r="A91" s="1">
        <v>44326</v>
      </c>
      <c r="B91" s="2">
        <v>2</v>
      </c>
      <c r="C91" s="2" t="s">
        <v>5</v>
      </c>
      <c r="D91" s="2">
        <v>42</v>
      </c>
      <c r="E91" s="3">
        <v>0.37233333333333335</v>
      </c>
      <c r="F91" s="2">
        <v>6.21</v>
      </c>
      <c r="G91" s="3">
        <f t="shared" si="8"/>
        <v>1567.860340196956</v>
      </c>
      <c r="H91" s="3">
        <f t="shared" si="9"/>
        <v>6.7003015822057943</v>
      </c>
      <c r="I91" s="45">
        <v>10.55</v>
      </c>
    </row>
    <row r="92" spans="1:9">
      <c r="A92" s="1">
        <v>44326</v>
      </c>
      <c r="B92" s="2">
        <v>2</v>
      </c>
      <c r="C92" s="2" t="s">
        <v>5</v>
      </c>
      <c r="D92" s="2">
        <v>42</v>
      </c>
      <c r="E92" s="3">
        <v>0.37233333333333335</v>
      </c>
      <c r="F92" s="2">
        <v>8.1</v>
      </c>
      <c r="G92" s="3">
        <f t="shared" si="8"/>
        <v>2075.4700089525513</v>
      </c>
      <c r="H92" s="3">
        <f t="shared" si="9"/>
        <v>7.3329281672843782</v>
      </c>
      <c r="I92" s="45">
        <v>9.92</v>
      </c>
    </row>
    <row r="93" spans="1:9">
      <c r="A93" s="1">
        <v>44326</v>
      </c>
      <c r="B93" s="2">
        <v>2</v>
      </c>
      <c r="C93" s="2" t="s">
        <v>5</v>
      </c>
      <c r="D93" s="2">
        <v>42</v>
      </c>
      <c r="E93" s="3">
        <v>0.37233333333333335</v>
      </c>
      <c r="F93" s="2">
        <v>5.95</v>
      </c>
      <c r="G93" s="3">
        <f t="shared" si="8"/>
        <v>1498.0304386750222</v>
      </c>
      <c r="H93" s="3">
        <f t="shared" si="9"/>
        <v>6.5984690193775819</v>
      </c>
      <c r="I93" s="45">
        <v>10.41</v>
      </c>
    </row>
    <row r="94" spans="1:9">
      <c r="A94" s="1">
        <v>44326</v>
      </c>
      <c r="B94" s="2">
        <v>2</v>
      </c>
      <c r="C94" s="2" t="s">
        <v>5</v>
      </c>
      <c r="D94" s="2">
        <v>42</v>
      </c>
      <c r="E94" s="3">
        <v>0.37233333333333335</v>
      </c>
      <c r="F94" s="2">
        <v>6.84</v>
      </c>
      <c r="G94" s="3">
        <f t="shared" si="8"/>
        <v>1737.0635631154878</v>
      </c>
      <c r="H94" s="3">
        <f t="shared" si="9"/>
        <v>6.9303654767035834</v>
      </c>
      <c r="I94" s="45">
        <v>10.07</v>
      </c>
    </row>
    <row r="95" spans="1:9">
      <c r="A95" s="1">
        <v>44326</v>
      </c>
      <c r="B95" s="2">
        <v>2</v>
      </c>
      <c r="C95" s="2" t="s">
        <v>5</v>
      </c>
      <c r="D95" s="2">
        <v>42</v>
      </c>
      <c r="E95" s="3">
        <v>0.37233333333333335</v>
      </c>
      <c r="F95" s="2">
        <v>6.86</v>
      </c>
      <c r="G95" s="3">
        <f t="shared" si="8"/>
        <v>1742.4350940017905</v>
      </c>
      <c r="H95" s="3">
        <f t="shared" si="9"/>
        <v>6.9373171674258094</v>
      </c>
      <c r="I95" s="45">
        <v>9.89</v>
      </c>
    </row>
    <row r="96" spans="1:9">
      <c r="A96" s="1">
        <v>44326</v>
      </c>
      <c r="B96" s="2">
        <v>2</v>
      </c>
      <c r="C96" s="2" t="s">
        <v>5</v>
      </c>
      <c r="D96" s="2">
        <v>42</v>
      </c>
      <c r="E96" s="3">
        <v>0.37233333333333335</v>
      </c>
      <c r="F96" s="2">
        <v>5.92</v>
      </c>
      <c r="G96" s="3">
        <f t="shared" si="8"/>
        <v>1489.9731423455685</v>
      </c>
      <c r="H96" s="3">
        <f t="shared" si="9"/>
        <v>6.5864338511356202</v>
      </c>
      <c r="I96" s="45">
        <v>9.7200000000000006</v>
      </c>
    </row>
    <row r="97" spans="1:9">
      <c r="A97" s="1">
        <v>44326</v>
      </c>
      <c r="B97" s="2">
        <v>2</v>
      </c>
      <c r="C97" s="2" t="s">
        <v>5</v>
      </c>
      <c r="D97" s="2">
        <v>42</v>
      </c>
      <c r="E97" s="3">
        <v>0.37233333333333335</v>
      </c>
      <c r="F97" s="2">
        <v>6.22</v>
      </c>
      <c r="G97" s="3">
        <f t="shared" si="8"/>
        <v>1570.5461056401073</v>
      </c>
      <c r="H97" s="3">
        <f t="shared" si="9"/>
        <v>6.7041325603146049</v>
      </c>
      <c r="I97" s="45">
        <v>10.65</v>
      </c>
    </row>
    <row r="98" spans="1:9">
      <c r="A98" s="1">
        <v>44326</v>
      </c>
      <c r="B98" s="2">
        <v>2</v>
      </c>
      <c r="C98" s="2" t="s">
        <v>5</v>
      </c>
      <c r="D98" s="2">
        <v>42</v>
      </c>
      <c r="E98" s="3">
        <v>0.37233333333333335</v>
      </c>
      <c r="F98" s="2">
        <v>6.5</v>
      </c>
      <c r="G98" s="3">
        <f t="shared" si="8"/>
        <v>1645.7475380483436</v>
      </c>
      <c r="H98" s="3">
        <f t="shared" si="9"/>
        <v>6.8089712987681841</v>
      </c>
      <c r="I98" s="45">
        <v>9.64</v>
      </c>
    </row>
    <row r="99" spans="1:9">
      <c r="A99" s="1">
        <v>44326</v>
      </c>
      <c r="B99" s="2">
        <v>2</v>
      </c>
      <c r="C99" s="2" t="s">
        <v>5</v>
      </c>
      <c r="D99" s="2">
        <v>42</v>
      </c>
      <c r="E99" s="3">
        <v>0.37233333333333335</v>
      </c>
      <c r="F99" s="2">
        <v>6.39</v>
      </c>
      <c r="G99" s="3">
        <f t="shared" si="8"/>
        <v>1616.2041181736795</v>
      </c>
      <c r="H99" s="3">
        <f t="shared" si="9"/>
        <v>6.7683334213583084</v>
      </c>
      <c r="I99" s="45">
        <v>10.77</v>
      </c>
    </row>
    <row r="100" spans="1:9">
      <c r="A100" s="1">
        <v>44326</v>
      </c>
      <c r="B100" s="2">
        <v>2</v>
      </c>
      <c r="C100" s="2" t="s">
        <v>5</v>
      </c>
      <c r="D100" s="2">
        <v>42</v>
      </c>
      <c r="E100" s="3">
        <v>0.37233333333333335</v>
      </c>
      <c r="F100" s="2">
        <v>7.01</v>
      </c>
      <c r="G100" s="3">
        <f t="shared" si="8"/>
        <v>1782.7215756490598</v>
      </c>
      <c r="H100" s="3">
        <f t="shared" si="9"/>
        <v>6.9888177848274866</v>
      </c>
      <c r="I100" s="45">
        <v>9.23</v>
      </c>
    </row>
    <row r="101" spans="1:9">
      <c r="A101" s="1">
        <v>44326</v>
      </c>
      <c r="B101" s="2">
        <v>2</v>
      </c>
      <c r="C101" s="2" t="s">
        <v>5</v>
      </c>
      <c r="D101" s="2">
        <v>42</v>
      </c>
      <c r="E101" s="3">
        <v>0.37233333333333335</v>
      </c>
      <c r="F101" s="2" t="s">
        <v>211</v>
      </c>
      <c r="G101" s="2" t="s">
        <v>211</v>
      </c>
      <c r="H101" s="3" t="s">
        <v>211</v>
      </c>
      <c r="I101" s="45" t="s">
        <v>211</v>
      </c>
    </row>
    <row r="102" spans="1:9">
      <c r="A102" s="1">
        <v>44326</v>
      </c>
      <c r="B102" s="2">
        <v>2</v>
      </c>
      <c r="C102" s="2" t="s">
        <v>5</v>
      </c>
      <c r="D102" s="2">
        <v>42</v>
      </c>
      <c r="E102" s="3">
        <v>0.37233333333333335</v>
      </c>
      <c r="F102" s="2" t="s">
        <v>211</v>
      </c>
      <c r="G102" s="2" t="s">
        <v>211</v>
      </c>
      <c r="H102" s="3" t="s">
        <v>211</v>
      </c>
      <c r="I102" s="45" t="s">
        <v>211</v>
      </c>
    </row>
    <row r="103" spans="1:9">
      <c r="A103" s="11">
        <v>44326</v>
      </c>
      <c r="B103" s="12">
        <v>2</v>
      </c>
      <c r="C103" s="12" t="s">
        <v>5</v>
      </c>
      <c r="D103" s="12">
        <v>42</v>
      </c>
      <c r="E103" s="13">
        <v>0.37233333333333335</v>
      </c>
      <c r="F103" s="12" t="s">
        <v>211</v>
      </c>
      <c r="G103" s="12" t="s">
        <v>211</v>
      </c>
      <c r="H103" s="13" t="s">
        <v>211</v>
      </c>
      <c r="I103" s="46" t="s">
        <v>211</v>
      </c>
    </row>
    <row r="104" spans="1:9">
      <c r="A104" s="1">
        <v>44326</v>
      </c>
      <c r="B104" s="2">
        <v>5</v>
      </c>
      <c r="C104" s="2" t="s">
        <v>5</v>
      </c>
      <c r="D104" s="2">
        <v>42</v>
      </c>
      <c r="E104" s="3">
        <v>0.37233333333333335</v>
      </c>
      <c r="F104" s="2">
        <v>6.38</v>
      </c>
      <c r="G104" s="3">
        <f t="shared" ref="G104:G120" si="10">(100*(F104-E104))/E104</f>
        <v>1613.518352730528</v>
      </c>
      <c r="H104" s="3">
        <f t="shared" ref="H104:H120" si="11">100*(LN(F104)-LN(E104))/42</f>
        <v>6.7646044427089143</v>
      </c>
      <c r="I104" s="45">
        <v>8.89</v>
      </c>
    </row>
    <row r="105" spans="1:9">
      <c r="A105" s="1">
        <v>44326</v>
      </c>
      <c r="B105" s="2">
        <v>5</v>
      </c>
      <c r="C105" s="2" t="s">
        <v>5</v>
      </c>
      <c r="D105" s="2">
        <v>42</v>
      </c>
      <c r="E105" s="3">
        <v>0.37233333333333335</v>
      </c>
      <c r="F105" s="2">
        <v>6.82</v>
      </c>
      <c r="G105" s="3">
        <f t="shared" si="10"/>
        <v>1731.6920322291853</v>
      </c>
      <c r="H105" s="3">
        <f t="shared" si="11"/>
        <v>6.923393429610516</v>
      </c>
      <c r="I105" s="45">
        <v>8.89</v>
      </c>
    </row>
    <row r="106" spans="1:9">
      <c r="A106" s="1">
        <v>44326</v>
      </c>
      <c r="B106" s="2">
        <v>5</v>
      </c>
      <c r="C106" s="2" t="s">
        <v>5</v>
      </c>
      <c r="D106" s="2">
        <v>42</v>
      </c>
      <c r="E106" s="3">
        <v>0.37233333333333335</v>
      </c>
      <c r="F106" s="2">
        <v>7.26</v>
      </c>
      <c r="G106" s="3">
        <f t="shared" si="10"/>
        <v>1849.8657117278424</v>
      </c>
      <c r="H106" s="3">
        <f t="shared" si="11"/>
        <v>7.072251422423216</v>
      </c>
      <c r="I106" s="45">
        <v>9.58</v>
      </c>
    </row>
    <row r="107" spans="1:9">
      <c r="A107" s="1">
        <v>44326</v>
      </c>
      <c r="B107" s="2">
        <v>5</v>
      </c>
      <c r="C107" s="2" t="s">
        <v>5</v>
      </c>
      <c r="D107" s="2">
        <v>42</v>
      </c>
      <c r="E107" s="3">
        <v>0.37233333333333335</v>
      </c>
      <c r="F107" s="2">
        <v>7.29</v>
      </c>
      <c r="G107" s="3">
        <f t="shared" si="10"/>
        <v>1857.9230080572961</v>
      </c>
      <c r="H107" s="3">
        <f t="shared" si="11"/>
        <v>7.0820697966705071</v>
      </c>
      <c r="I107" s="45">
        <v>9.24</v>
      </c>
    </row>
    <row r="108" spans="1:9">
      <c r="A108" s="1">
        <v>44326</v>
      </c>
      <c r="B108" s="2">
        <v>5</v>
      </c>
      <c r="C108" s="2" t="s">
        <v>5</v>
      </c>
      <c r="D108" s="2">
        <v>42</v>
      </c>
      <c r="E108" s="3">
        <v>0.37233333333333335</v>
      </c>
      <c r="F108" s="2">
        <v>5.46</v>
      </c>
      <c r="G108" s="3">
        <f t="shared" si="10"/>
        <v>1366.4279319606087</v>
      </c>
      <c r="H108" s="3">
        <f t="shared" si="11"/>
        <v>6.393844186518713</v>
      </c>
      <c r="I108" s="45">
        <v>8.2799999999999994</v>
      </c>
    </row>
    <row r="109" spans="1:9">
      <c r="A109" s="1">
        <v>44326</v>
      </c>
      <c r="B109" s="2">
        <v>5</v>
      </c>
      <c r="C109" s="2" t="s">
        <v>5</v>
      </c>
      <c r="D109" s="2">
        <v>42</v>
      </c>
      <c r="E109" s="3">
        <v>0.37233333333333335</v>
      </c>
      <c r="F109" s="2">
        <v>6.51</v>
      </c>
      <c r="G109" s="3">
        <f t="shared" si="10"/>
        <v>1648.4333034914951</v>
      </c>
      <c r="H109" s="3">
        <f t="shared" si="11"/>
        <v>6.8126314876226752</v>
      </c>
      <c r="I109" s="45">
        <v>9.1199999999999992</v>
      </c>
    </row>
    <row r="110" spans="1:9">
      <c r="A110" s="1">
        <v>44326</v>
      </c>
      <c r="B110" s="2">
        <v>5</v>
      </c>
      <c r="C110" s="2" t="s">
        <v>5</v>
      </c>
      <c r="D110" s="2">
        <v>42</v>
      </c>
      <c r="E110" s="3">
        <v>0.37233333333333335</v>
      </c>
      <c r="F110" s="2">
        <v>8.07</v>
      </c>
      <c r="G110" s="3">
        <f t="shared" si="10"/>
        <v>2067.4127126230974</v>
      </c>
      <c r="H110" s="3">
        <f t="shared" si="11"/>
        <v>7.3240934544354843</v>
      </c>
      <c r="I110" s="45">
        <v>9.74</v>
      </c>
    </row>
    <row r="111" spans="1:9">
      <c r="A111" s="1">
        <v>44326</v>
      </c>
      <c r="B111" s="2">
        <v>5</v>
      </c>
      <c r="C111" s="2" t="s">
        <v>5</v>
      </c>
      <c r="D111" s="2">
        <v>42</v>
      </c>
      <c r="E111" s="3">
        <v>0.37233333333333335</v>
      </c>
      <c r="F111" s="2">
        <v>6.91</v>
      </c>
      <c r="G111" s="3">
        <f t="shared" si="10"/>
        <v>1755.8639212175469</v>
      </c>
      <c r="H111" s="3">
        <f t="shared" si="11"/>
        <v>6.9546081103824395</v>
      </c>
      <c r="I111" s="45">
        <v>9.31</v>
      </c>
    </row>
    <row r="112" spans="1:9">
      <c r="A112" s="1">
        <v>44326</v>
      </c>
      <c r="B112" s="2">
        <v>5</v>
      </c>
      <c r="C112" s="2" t="s">
        <v>5</v>
      </c>
      <c r="D112" s="2">
        <v>42</v>
      </c>
      <c r="E112" s="3">
        <v>0.37233333333333335</v>
      </c>
      <c r="F112" s="2">
        <v>5.81</v>
      </c>
      <c r="G112" s="3">
        <f t="shared" si="10"/>
        <v>1460.4297224709042</v>
      </c>
      <c r="H112" s="3">
        <f t="shared" si="11"/>
        <v>6.5417769986782517</v>
      </c>
      <c r="I112" s="45">
        <v>8.3800000000000008</v>
      </c>
    </row>
    <row r="113" spans="1:9">
      <c r="A113" s="1">
        <v>44326</v>
      </c>
      <c r="B113" s="2">
        <v>5</v>
      </c>
      <c r="C113" s="2" t="s">
        <v>5</v>
      </c>
      <c r="D113" s="2">
        <v>42</v>
      </c>
      <c r="E113" s="3">
        <v>0.37233333333333335</v>
      </c>
      <c r="F113" s="2">
        <v>5.88</v>
      </c>
      <c r="G113" s="3">
        <f t="shared" si="10"/>
        <v>1479.2300805729633</v>
      </c>
      <c r="H113" s="3">
        <f t="shared" si="11"/>
        <v>6.5702917392656692</v>
      </c>
      <c r="I113" s="45">
        <v>8.6300000000000008</v>
      </c>
    </row>
    <row r="114" spans="1:9">
      <c r="A114" s="1">
        <v>44326</v>
      </c>
      <c r="B114" s="2">
        <v>5</v>
      </c>
      <c r="C114" s="2" t="s">
        <v>5</v>
      </c>
      <c r="D114" s="2">
        <v>42</v>
      </c>
      <c r="E114" s="3">
        <v>0.37233333333333335</v>
      </c>
      <c r="F114" s="2">
        <v>6.55</v>
      </c>
      <c r="G114" s="3">
        <f t="shared" si="10"/>
        <v>1659.1763652641002</v>
      </c>
      <c r="H114" s="3">
        <f t="shared" si="11"/>
        <v>6.8272162338766824</v>
      </c>
      <c r="I114" s="45">
        <v>8.69</v>
      </c>
    </row>
    <row r="115" spans="1:9">
      <c r="A115" s="1">
        <v>44326</v>
      </c>
      <c r="B115" s="2">
        <v>5</v>
      </c>
      <c r="C115" s="2" t="s">
        <v>5</v>
      </c>
      <c r="D115" s="2">
        <v>42</v>
      </c>
      <c r="E115" s="3">
        <v>0.37233333333333335</v>
      </c>
      <c r="F115" s="2">
        <v>7.33</v>
      </c>
      <c r="G115" s="3">
        <f t="shared" si="10"/>
        <v>1868.6660698299013</v>
      </c>
      <c r="H115" s="3">
        <f t="shared" si="11"/>
        <v>7.0950982963800149</v>
      </c>
      <c r="I115" s="45">
        <v>9.56</v>
      </c>
    </row>
    <row r="116" spans="1:9">
      <c r="A116" s="1">
        <v>44326</v>
      </c>
      <c r="B116" s="2">
        <v>5</v>
      </c>
      <c r="C116" s="2" t="s">
        <v>5</v>
      </c>
      <c r="D116" s="2">
        <v>42</v>
      </c>
      <c r="E116" s="3">
        <v>0.37233333333333335</v>
      </c>
      <c r="F116" s="2">
        <v>5.6</v>
      </c>
      <c r="G116" s="3">
        <f t="shared" si="10"/>
        <v>1404.0286481647267</v>
      </c>
      <c r="H116" s="3">
        <f t="shared" si="11"/>
        <v>6.4541246817194038</v>
      </c>
      <c r="I116" s="45">
        <v>8.43</v>
      </c>
    </row>
    <row r="117" spans="1:9">
      <c r="A117" s="1">
        <v>44326</v>
      </c>
      <c r="B117" s="2">
        <v>5</v>
      </c>
      <c r="C117" s="2" t="s">
        <v>5</v>
      </c>
      <c r="D117" s="2">
        <v>42</v>
      </c>
      <c r="E117" s="3">
        <v>0.37233333333333335</v>
      </c>
      <c r="F117" s="2">
        <v>7.08</v>
      </c>
      <c r="G117" s="3">
        <f t="shared" si="10"/>
        <v>1801.5219337511189</v>
      </c>
      <c r="H117" s="3">
        <f t="shared" si="11"/>
        <v>7.0124754197301771</v>
      </c>
      <c r="I117" s="45">
        <v>8.9</v>
      </c>
    </row>
    <row r="118" spans="1:9">
      <c r="A118" s="1">
        <v>44326</v>
      </c>
      <c r="B118" s="2">
        <v>5</v>
      </c>
      <c r="C118" s="2" t="s">
        <v>5</v>
      </c>
      <c r="D118" s="2">
        <v>42</v>
      </c>
      <c r="E118" s="3">
        <v>0.37233333333333335</v>
      </c>
      <c r="F118" s="2">
        <v>6.15</v>
      </c>
      <c r="G118" s="3">
        <f t="shared" si="10"/>
        <v>1551.7457475380481</v>
      </c>
      <c r="H118" s="3">
        <f t="shared" si="11"/>
        <v>6.6771853580939826</v>
      </c>
      <c r="I118" s="45">
        <v>8.58</v>
      </c>
    </row>
    <row r="119" spans="1:9">
      <c r="A119" s="1">
        <v>44326</v>
      </c>
      <c r="B119" s="2">
        <v>5</v>
      </c>
      <c r="C119" s="2" t="s">
        <v>5</v>
      </c>
      <c r="D119" s="2">
        <v>42</v>
      </c>
      <c r="E119" s="3">
        <v>0.37233333333333335</v>
      </c>
      <c r="F119" s="2">
        <v>6.51</v>
      </c>
      <c r="G119" s="3">
        <f t="shared" si="10"/>
        <v>1648.4333034914951</v>
      </c>
      <c r="H119" s="3">
        <f t="shared" si="11"/>
        <v>6.8126314876226752</v>
      </c>
      <c r="I119" s="45">
        <v>9.08</v>
      </c>
    </row>
    <row r="120" spans="1:9">
      <c r="A120" s="1">
        <v>44326</v>
      </c>
      <c r="B120" s="2">
        <v>5</v>
      </c>
      <c r="C120" s="2" t="s">
        <v>5</v>
      </c>
      <c r="D120" s="2">
        <v>42</v>
      </c>
      <c r="E120" s="3">
        <v>0.37233333333333335</v>
      </c>
      <c r="F120" s="2">
        <v>7.72</v>
      </c>
      <c r="G120" s="3">
        <f t="shared" si="10"/>
        <v>1973.4109221128019</v>
      </c>
      <c r="H120" s="3">
        <f t="shared" si="11"/>
        <v>7.218524125280311</v>
      </c>
      <c r="I120" s="45">
        <v>9.6</v>
      </c>
    </row>
    <row r="121" spans="1:9">
      <c r="A121" s="1">
        <v>44326</v>
      </c>
      <c r="B121" s="2">
        <v>5</v>
      </c>
      <c r="C121" s="2" t="s">
        <v>5</v>
      </c>
      <c r="D121" s="2">
        <v>42</v>
      </c>
      <c r="E121" s="3">
        <v>0.37233333333333335</v>
      </c>
      <c r="F121" s="2" t="s">
        <v>211</v>
      </c>
      <c r="G121" s="2" t="s">
        <v>211</v>
      </c>
      <c r="H121" s="3" t="s">
        <v>211</v>
      </c>
      <c r="I121" s="45" t="s">
        <v>211</v>
      </c>
    </row>
    <row r="122" spans="1:9">
      <c r="A122" s="1">
        <v>44326</v>
      </c>
      <c r="B122" s="2">
        <v>5</v>
      </c>
      <c r="C122" s="2" t="s">
        <v>5</v>
      </c>
      <c r="D122" s="2">
        <v>42</v>
      </c>
      <c r="E122" s="3">
        <v>0.37233333333333335</v>
      </c>
      <c r="F122" s="2" t="s">
        <v>211</v>
      </c>
      <c r="G122" s="2" t="s">
        <v>211</v>
      </c>
      <c r="H122" s="3" t="s">
        <v>211</v>
      </c>
      <c r="I122" s="45" t="s">
        <v>211</v>
      </c>
    </row>
    <row r="123" spans="1:9">
      <c r="A123" s="1">
        <v>44326</v>
      </c>
      <c r="B123" s="2">
        <v>5</v>
      </c>
      <c r="C123" s="2" t="s">
        <v>5</v>
      </c>
      <c r="D123" s="2">
        <v>42</v>
      </c>
      <c r="E123" s="3">
        <v>0.37233333333333335</v>
      </c>
      <c r="F123" s="2" t="s">
        <v>211</v>
      </c>
      <c r="G123" s="2" t="s">
        <v>211</v>
      </c>
      <c r="H123" s="3" t="s">
        <v>211</v>
      </c>
      <c r="I123" s="45" t="s">
        <v>211</v>
      </c>
    </row>
    <row r="124" spans="1:9">
      <c r="A124" s="1">
        <v>44326</v>
      </c>
      <c r="B124" s="12">
        <v>5</v>
      </c>
      <c r="C124" s="12" t="s">
        <v>5</v>
      </c>
      <c r="D124" s="12">
        <v>42</v>
      </c>
      <c r="E124" s="13">
        <v>0.37233333333333335</v>
      </c>
      <c r="F124" s="12" t="s">
        <v>211</v>
      </c>
      <c r="G124" s="12" t="s">
        <v>211</v>
      </c>
      <c r="H124" s="13" t="s">
        <v>211</v>
      </c>
      <c r="I124" s="46" t="s">
        <v>211</v>
      </c>
    </row>
    <row r="125" spans="1:9">
      <c r="A125" s="1">
        <v>44326</v>
      </c>
      <c r="B125" s="2">
        <v>8</v>
      </c>
      <c r="C125" s="2" t="s">
        <v>5</v>
      </c>
      <c r="D125" s="2">
        <v>42</v>
      </c>
      <c r="E125" s="3">
        <v>0.37233333333333335</v>
      </c>
      <c r="F125" s="2">
        <v>6.79</v>
      </c>
      <c r="G125" s="3">
        <f t="shared" ref="G125:G140" si="12">(100*(F125-E125))/E125</f>
        <v>1723.6347358997314</v>
      </c>
      <c r="H125" s="3">
        <f t="shared" ref="H125:H140" si="13">100*(LN(F125)-LN(E125))/42</f>
        <v>6.9128969289325024</v>
      </c>
      <c r="I125" s="45">
        <v>10.39</v>
      </c>
    </row>
    <row r="126" spans="1:9">
      <c r="A126" s="1">
        <v>44326</v>
      </c>
      <c r="B126" s="2">
        <v>8</v>
      </c>
      <c r="C126" s="2" t="s">
        <v>5</v>
      </c>
      <c r="D126" s="2">
        <v>42</v>
      </c>
      <c r="E126" s="3">
        <v>0.37233333333333335</v>
      </c>
      <c r="F126" s="2">
        <v>6.1</v>
      </c>
      <c r="G126" s="3">
        <f t="shared" si="12"/>
        <v>1538.3169203222917</v>
      </c>
      <c r="H126" s="3">
        <f t="shared" si="13"/>
        <v>6.6577489041912168</v>
      </c>
      <c r="I126" s="45">
        <v>10.1</v>
      </c>
    </row>
    <row r="127" spans="1:9">
      <c r="A127" s="1">
        <v>44326</v>
      </c>
      <c r="B127" s="2">
        <v>8</v>
      </c>
      <c r="C127" s="2" t="s">
        <v>5</v>
      </c>
      <c r="D127" s="2">
        <v>42</v>
      </c>
      <c r="E127" s="3">
        <v>0.37233333333333335</v>
      </c>
      <c r="F127" s="2">
        <v>6.12</v>
      </c>
      <c r="G127" s="3">
        <f t="shared" si="12"/>
        <v>1543.6884512085944</v>
      </c>
      <c r="H127" s="3">
        <f t="shared" si="13"/>
        <v>6.6655425359649545</v>
      </c>
      <c r="I127" s="45">
        <v>9.8000000000000007</v>
      </c>
    </row>
    <row r="128" spans="1:9">
      <c r="A128" s="1">
        <v>44326</v>
      </c>
      <c r="B128" s="2">
        <v>8</v>
      </c>
      <c r="C128" s="2" t="s">
        <v>5</v>
      </c>
      <c r="D128" s="2">
        <v>42</v>
      </c>
      <c r="E128" s="3">
        <v>0.37233333333333335</v>
      </c>
      <c r="F128" s="2">
        <v>6.98</v>
      </c>
      <c r="G128" s="3">
        <f t="shared" si="12"/>
        <v>1774.6642793196061</v>
      </c>
      <c r="H128" s="3">
        <f t="shared" si="13"/>
        <v>6.9786063937031599</v>
      </c>
      <c r="I128" s="45">
        <v>10.42</v>
      </c>
    </row>
    <row r="129" spans="1:9">
      <c r="A129" s="1">
        <v>44326</v>
      </c>
      <c r="B129" s="2">
        <v>8</v>
      </c>
      <c r="C129" s="2" t="s">
        <v>5</v>
      </c>
      <c r="D129" s="2">
        <v>42</v>
      </c>
      <c r="E129" s="3">
        <v>0.37233333333333335</v>
      </c>
      <c r="F129" s="2">
        <v>6.34</v>
      </c>
      <c r="G129" s="3">
        <f t="shared" si="12"/>
        <v>1602.7752909579228</v>
      </c>
      <c r="H129" s="3">
        <f t="shared" si="13"/>
        <v>6.7496298500718588</v>
      </c>
      <c r="I129" s="45">
        <v>10.27</v>
      </c>
    </row>
    <row r="130" spans="1:9">
      <c r="A130" s="1">
        <v>44326</v>
      </c>
      <c r="B130" s="2">
        <v>8</v>
      </c>
      <c r="C130" s="2" t="s">
        <v>5</v>
      </c>
      <c r="D130" s="2">
        <v>42</v>
      </c>
      <c r="E130" s="3">
        <v>0.37233333333333335</v>
      </c>
      <c r="F130" s="2">
        <v>8.58</v>
      </c>
      <c r="G130" s="3">
        <f t="shared" si="12"/>
        <v>2204.3867502238136</v>
      </c>
      <c r="H130" s="3">
        <f t="shared" si="13"/>
        <v>7.4699992430498021</v>
      </c>
      <c r="I130" s="45">
        <v>11.39</v>
      </c>
    </row>
    <row r="131" spans="1:9">
      <c r="A131" s="1">
        <v>44326</v>
      </c>
      <c r="B131" s="2">
        <v>8</v>
      </c>
      <c r="C131" s="2" t="s">
        <v>5</v>
      </c>
      <c r="D131" s="2">
        <v>42</v>
      </c>
      <c r="E131" s="3">
        <v>0.37233333333333335</v>
      </c>
      <c r="F131" s="2">
        <v>6.67</v>
      </c>
      <c r="G131" s="3">
        <f t="shared" si="12"/>
        <v>1691.4055505819158</v>
      </c>
      <c r="H131" s="3">
        <f t="shared" si="13"/>
        <v>6.8704419726394717</v>
      </c>
      <c r="I131" s="45">
        <v>10.56</v>
      </c>
    </row>
    <row r="132" spans="1:9">
      <c r="A132" s="1">
        <v>44326</v>
      </c>
      <c r="B132" s="2">
        <v>8</v>
      </c>
      <c r="C132" s="2" t="s">
        <v>5</v>
      </c>
      <c r="D132" s="2">
        <v>42</v>
      </c>
      <c r="E132" s="3">
        <v>0.37233333333333335</v>
      </c>
      <c r="F132" s="2">
        <v>6.09</v>
      </c>
      <c r="G132" s="3">
        <f t="shared" si="12"/>
        <v>1535.6311548791405</v>
      </c>
      <c r="H132" s="3">
        <f t="shared" si="13"/>
        <v>6.6538425007210753</v>
      </c>
      <c r="I132" s="45">
        <v>9.85</v>
      </c>
    </row>
    <row r="133" spans="1:9">
      <c r="A133" s="1">
        <v>44326</v>
      </c>
      <c r="B133" s="2">
        <v>8</v>
      </c>
      <c r="C133" s="2" t="s">
        <v>5</v>
      </c>
      <c r="D133" s="2">
        <v>42</v>
      </c>
      <c r="E133" s="3">
        <v>0.37233333333333335</v>
      </c>
      <c r="F133" s="2">
        <v>7.33</v>
      </c>
      <c r="G133" s="3">
        <f t="shared" si="12"/>
        <v>1868.6660698299013</v>
      </c>
      <c r="H133" s="3">
        <f t="shared" si="13"/>
        <v>7.0950982963800149</v>
      </c>
      <c r="I133" s="45">
        <v>10.57</v>
      </c>
    </row>
    <row r="134" spans="1:9">
      <c r="A134" s="1">
        <v>44326</v>
      </c>
      <c r="B134" s="2">
        <v>8</v>
      </c>
      <c r="C134" s="2" t="s">
        <v>5</v>
      </c>
      <c r="D134" s="2">
        <v>42</v>
      </c>
      <c r="E134" s="3">
        <v>0.37233333333333335</v>
      </c>
      <c r="F134" s="2">
        <v>6.46</v>
      </c>
      <c r="G134" s="3">
        <f t="shared" si="12"/>
        <v>1635.0044762757384</v>
      </c>
      <c r="H134" s="3">
        <f t="shared" si="13"/>
        <v>6.7942740151798962</v>
      </c>
      <c r="I134" s="45">
        <v>10.45</v>
      </c>
    </row>
    <row r="135" spans="1:9">
      <c r="A135" s="1">
        <v>44326</v>
      </c>
      <c r="B135" s="2">
        <v>8</v>
      </c>
      <c r="C135" s="2" t="s">
        <v>5</v>
      </c>
      <c r="D135" s="2">
        <v>42</v>
      </c>
      <c r="E135" s="3">
        <v>0.37233333333333335</v>
      </c>
      <c r="F135" s="2">
        <v>5.44</v>
      </c>
      <c r="G135" s="3">
        <f t="shared" si="12"/>
        <v>1361.056401074306</v>
      </c>
      <c r="H135" s="3">
        <f t="shared" si="13"/>
        <v>6.3851067367830892</v>
      </c>
      <c r="I135" s="45">
        <v>9.68</v>
      </c>
    </row>
    <row r="136" spans="1:9">
      <c r="A136" s="1">
        <v>44326</v>
      </c>
      <c r="B136" s="2">
        <v>8</v>
      </c>
      <c r="C136" s="2" t="s">
        <v>5</v>
      </c>
      <c r="D136" s="2">
        <v>42</v>
      </c>
      <c r="E136" s="3">
        <v>0.37233333333333335</v>
      </c>
      <c r="F136" s="2">
        <v>6.45</v>
      </c>
      <c r="G136" s="3">
        <f t="shared" si="12"/>
        <v>1632.3187108325872</v>
      </c>
      <c r="H136" s="3">
        <f t="shared" si="13"/>
        <v>6.7905854747350638</v>
      </c>
      <c r="I136" s="45">
        <v>10.69</v>
      </c>
    </row>
    <row r="137" spans="1:9">
      <c r="A137" s="1">
        <v>44326</v>
      </c>
      <c r="B137" s="2">
        <v>8</v>
      </c>
      <c r="C137" s="2" t="s">
        <v>5</v>
      </c>
      <c r="D137" s="2">
        <v>42</v>
      </c>
      <c r="E137" s="3">
        <v>0.37233333333333335</v>
      </c>
      <c r="F137" s="2">
        <v>5.6</v>
      </c>
      <c r="G137" s="3">
        <f t="shared" si="12"/>
        <v>1404.0286481647267</v>
      </c>
      <c r="H137" s="3">
        <f t="shared" si="13"/>
        <v>6.4541246817194038</v>
      </c>
      <c r="I137" s="45">
        <v>9.76</v>
      </c>
    </row>
    <row r="138" spans="1:9">
      <c r="A138" s="1">
        <v>44326</v>
      </c>
      <c r="B138" s="2">
        <v>8</v>
      </c>
      <c r="C138" s="2" t="s">
        <v>5</v>
      </c>
      <c r="D138" s="2">
        <v>42</v>
      </c>
      <c r="E138" s="3">
        <v>0.37233333333333335</v>
      </c>
      <c r="F138" s="2">
        <v>6.44</v>
      </c>
      <c r="G138" s="3">
        <f t="shared" si="12"/>
        <v>1629.6329453894359</v>
      </c>
      <c r="H138" s="3">
        <f t="shared" si="13"/>
        <v>6.7868912111840674</v>
      </c>
      <c r="I138" s="45">
        <v>10.45</v>
      </c>
    </row>
    <row r="139" spans="1:9">
      <c r="A139" s="1">
        <v>44326</v>
      </c>
      <c r="B139" s="2">
        <v>8</v>
      </c>
      <c r="C139" s="2" t="s">
        <v>5</v>
      </c>
      <c r="D139" s="2">
        <v>42</v>
      </c>
      <c r="E139" s="3">
        <v>0.37233333333333335</v>
      </c>
      <c r="F139" s="2">
        <v>6.93</v>
      </c>
      <c r="G139" s="3">
        <f t="shared" si="12"/>
        <v>1761.2354521038494</v>
      </c>
      <c r="H139" s="3">
        <f t="shared" si="13"/>
        <v>6.9614894804353753</v>
      </c>
      <c r="I139" s="45">
        <v>10.51</v>
      </c>
    </row>
    <row r="140" spans="1:9">
      <c r="A140" s="1">
        <v>44326</v>
      </c>
      <c r="B140" s="2">
        <v>8</v>
      </c>
      <c r="C140" s="2" t="s">
        <v>5</v>
      </c>
      <c r="D140" s="2">
        <v>42</v>
      </c>
      <c r="E140" s="3">
        <v>0.37233333333333335</v>
      </c>
      <c r="F140" s="2">
        <v>5.88</v>
      </c>
      <c r="G140" s="3">
        <f t="shared" si="12"/>
        <v>1479.2300805729633</v>
      </c>
      <c r="H140" s="3">
        <f t="shared" si="13"/>
        <v>6.5702917392656692</v>
      </c>
      <c r="I140" s="45">
        <v>10.08</v>
      </c>
    </row>
    <row r="141" spans="1:9">
      <c r="A141" s="1">
        <v>44326</v>
      </c>
      <c r="B141" s="2">
        <v>8</v>
      </c>
      <c r="C141" s="2" t="s">
        <v>5</v>
      </c>
      <c r="D141" s="2">
        <v>42</v>
      </c>
      <c r="E141" s="3">
        <v>0.37233333333333335</v>
      </c>
      <c r="F141" s="2" t="s">
        <v>211</v>
      </c>
      <c r="G141" s="2" t="s">
        <v>211</v>
      </c>
      <c r="H141" s="3" t="s">
        <v>211</v>
      </c>
      <c r="I141" s="45" t="s">
        <v>211</v>
      </c>
    </row>
    <row r="142" spans="1:9">
      <c r="A142" s="1">
        <v>44326</v>
      </c>
      <c r="B142" s="2">
        <v>8</v>
      </c>
      <c r="C142" s="2" t="s">
        <v>5</v>
      </c>
      <c r="D142" s="2">
        <v>42</v>
      </c>
      <c r="E142" s="3">
        <v>0.37233333333333335</v>
      </c>
      <c r="F142" s="2" t="s">
        <v>211</v>
      </c>
      <c r="G142" s="2" t="s">
        <v>211</v>
      </c>
      <c r="H142" s="3" t="s">
        <v>211</v>
      </c>
      <c r="I142" s="45" t="s">
        <v>211</v>
      </c>
    </row>
    <row r="143" spans="1:9">
      <c r="A143" s="1">
        <v>44326</v>
      </c>
      <c r="B143" s="2">
        <v>8</v>
      </c>
      <c r="C143" s="2" t="s">
        <v>5</v>
      </c>
      <c r="D143" s="2">
        <v>42</v>
      </c>
      <c r="E143" s="3">
        <v>0.37233333333333335</v>
      </c>
      <c r="F143" s="2" t="s">
        <v>211</v>
      </c>
      <c r="G143" s="2" t="s">
        <v>211</v>
      </c>
      <c r="H143" s="3" t="s">
        <v>211</v>
      </c>
      <c r="I143" s="45" t="s">
        <v>211</v>
      </c>
    </row>
    <row r="144" spans="1:9">
      <c r="A144" s="11">
        <v>44326</v>
      </c>
      <c r="B144" s="12">
        <v>8</v>
      </c>
      <c r="C144" s="12" t="s">
        <v>5</v>
      </c>
      <c r="D144" s="12">
        <v>42</v>
      </c>
      <c r="E144" s="13">
        <v>0.37233333333333335</v>
      </c>
      <c r="F144" s="12" t="s">
        <v>211</v>
      </c>
      <c r="G144" s="12" t="s">
        <v>211</v>
      </c>
      <c r="H144" s="13" t="s">
        <v>211</v>
      </c>
      <c r="I144" s="46" t="s">
        <v>211</v>
      </c>
    </row>
    <row r="145" spans="1:9">
      <c r="A145" s="1">
        <v>44326</v>
      </c>
      <c r="B145" s="2">
        <v>11</v>
      </c>
      <c r="C145" s="2" t="s">
        <v>5</v>
      </c>
      <c r="D145" s="2">
        <v>42</v>
      </c>
      <c r="E145" s="3">
        <v>0.37233333333333335</v>
      </c>
      <c r="F145" s="2">
        <v>6.53</v>
      </c>
      <c r="G145" s="3">
        <f t="shared" ref="G145:G162" si="14">(100*(F145-E145))/E145</f>
        <v>1653.8048343777975</v>
      </c>
      <c r="H145" s="3">
        <f t="shared" ref="H145:H162" si="15">100*(LN(F145)-LN(E145))/42</f>
        <v>6.8199350282604421</v>
      </c>
      <c r="I145" s="45">
        <v>10.37</v>
      </c>
    </row>
    <row r="146" spans="1:9">
      <c r="A146" s="1">
        <v>44326</v>
      </c>
      <c r="B146" s="2">
        <v>11</v>
      </c>
      <c r="C146" s="2" t="s">
        <v>5</v>
      </c>
      <c r="D146" s="2">
        <v>42</v>
      </c>
      <c r="E146" s="3">
        <v>0.37233333333333335</v>
      </c>
      <c r="F146" s="2">
        <v>7.02</v>
      </c>
      <c r="G146" s="3">
        <f t="shared" si="14"/>
        <v>1785.4073410922113</v>
      </c>
      <c r="H146" s="3">
        <f t="shared" si="15"/>
        <v>6.992211872901823</v>
      </c>
      <c r="I146" s="45">
        <v>10.81</v>
      </c>
    </row>
    <row r="147" spans="1:9">
      <c r="A147" s="1">
        <v>44326</v>
      </c>
      <c r="B147" s="2">
        <v>11</v>
      </c>
      <c r="C147" s="2" t="s">
        <v>5</v>
      </c>
      <c r="D147" s="2">
        <v>42</v>
      </c>
      <c r="E147" s="3">
        <v>0.37233333333333335</v>
      </c>
      <c r="F147" s="2">
        <v>7.18</v>
      </c>
      <c r="G147" s="3">
        <f t="shared" si="14"/>
        <v>1828.379588182632</v>
      </c>
      <c r="H147" s="3">
        <f t="shared" si="15"/>
        <v>7.045869408669474</v>
      </c>
      <c r="I147" s="45">
        <v>11.03</v>
      </c>
    </row>
    <row r="148" spans="1:9">
      <c r="A148" s="1">
        <v>44326</v>
      </c>
      <c r="B148" s="2">
        <v>11</v>
      </c>
      <c r="C148" s="2" t="s">
        <v>5</v>
      </c>
      <c r="D148" s="2">
        <v>42</v>
      </c>
      <c r="E148" s="3">
        <v>0.37233333333333335</v>
      </c>
      <c r="F148" s="2">
        <v>6.08</v>
      </c>
      <c r="G148" s="3">
        <f t="shared" si="14"/>
        <v>1532.9453894359892</v>
      </c>
      <c r="H148" s="3">
        <f t="shared" si="15"/>
        <v>6.649929677521718</v>
      </c>
      <c r="I148" s="45">
        <v>10.58</v>
      </c>
    </row>
    <row r="149" spans="1:9">
      <c r="A149" s="1">
        <v>44326</v>
      </c>
      <c r="B149" s="2">
        <v>11</v>
      </c>
      <c r="C149" s="2" t="s">
        <v>5</v>
      </c>
      <c r="D149" s="2">
        <v>42</v>
      </c>
      <c r="E149" s="3">
        <v>0.37233333333333335</v>
      </c>
      <c r="F149" s="2">
        <v>6.26</v>
      </c>
      <c r="G149" s="3">
        <f t="shared" si="14"/>
        <v>1581.2891674127125</v>
      </c>
      <c r="H149" s="3">
        <f t="shared" si="15"/>
        <v>6.7193951278406034</v>
      </c>
      <c r="I149" s="45">
        <v>10.31</v>
      </c>
    </row>
    <row r="150" spans="1:9">
      <c r="A150" s="1">
        <v>44326</v>
      </c>
      <c r="B150" s="2">
        <v>11</v>
      </c>
      <c r="C150" s="2" t="s">
        <v>5</v>
      </c>
      <c r="D150" s="2">
        <v>42</v>
      </c>
      <c r="E150" s="3">
        <v>0.37233333333333335</v>
      </c>
      <c r="F150" s="2">
        <v>6.55</v>
      </c>
      <c r="G150" s="3">
        <f t="shared" si="14"/>
        <v>1659.1763652641002</v>
      </c>
      <c r="H150" s="3">
        <f t="shared" si="15"/>
        <v>6.8272162338766824</v>
      </c>
      <c r="I150" s="45">
        <v>10.69</v>
      </c>
    </row>
    <row r="151" spans="1:9">
      <c r="A151" s="1">
        <v>44326</v>
      </c>
      <c r="B151" s="2">
        <v>11</v>
      </c>
      <c r="C151" s="2" t="s">
        <v>5</v>
      </c>
      <c r="D151" s="2">
        <v>42</v>
      </c>
      <c r="E151" s="3">
        <v>0.37233333333333335</v>
      </c>
      <c r="F151" s="2">
        <v>6.22</v>
      </c>
      <c r="G151" s="3">
        <f t="shared" si="14"/>
        <v>1570.5461056401073</v>
      </c>
      <c r="H151" s="3">
        <f t="shared" si="15"/>
        <v>6.7041325603146049</v>
      </c>
      <c r="I151" s="45">
        <v>10.7</v>
      </c>
    </row>
    <row r="152" spans="1:9">
      <c r="A152" s="1">
        <v>44326</v>
      </c>
      <c r="B152" s="2">
        <v>11</v>
      </c>
      <c r="C152" s="2" t="s">
        <v>5</v>
      </c>
      <c r="D152" s="2">
        <v>42</v>
      </c>
      <c r="E152" s="3">
        <v>0.37233333333333335</v>
      </c>
      <c r="F152" s="2">
        <v>5.94</v>
      </c>
      <c r="G152" s="3">
        <f t="shared" si="14"/>
        <v>1495.344673231871</v>
      </c>
      <c r="H152" s="3">
        <f t="shared" si="15"/>
        <v>6.5944640522752369</v>
      </c>
      <c r="I152" s="45">
        <v>10.050000000000001</v>
      </c>
    </row>
    <row r="153" spans="1:9">
      <c r="A153" s="1">
        <v>44326</v>
      </c>
      <c r="B153" s="2">
        <v>11</v>
      </c>
      <c r="C153" s="2" t="s">
        <v>5</v>
      </c>
      <c r="D153" s="2">
        <v>42</v>
      </c>
      <c r="E153" s="3">
        <v>0.37233333333333335</v>
      </c>
      <c r="F153" s="2">
        <v>6.75</v>
      </c>
      <c r="G153" s="3">
        <f t="shared" si="14"/>
        <v>1712.8916741271262</v>
      </c>
      <c r="H153" s="3">
        <f t="shared" si="15"/>
        <v>6.8988292225368681</v>
      </c>
      <c r="I153" s="45">
        <v>10.94</v>
      </c>
    </row>
    <row r="154" spans="1:9">
      <c r="A154" s="1">
        <v>44326</v>
      </c>
      <c r="B154" s="2">
        <v>11</v>
      </c>
      <c r="C154" s="2" t="s">
        <v>5</v>
      </c>
      <c r="D154" s="2">
        <v>42</v>
      </c>
      <c r="E154" s="3">
        <v>0.37233333333333335</v>
      </c>
      <c r="F154" s="2">
        <v>7.19</v>
      </c>
      <c r="G154" s="3">
        <f t="shared" si="14"/>
        <v>1831.0653536257832</v>
      </c>
      <c r="H154" s="3">
        <f t="shared" si="15"/>
        <v>7.049183191223813</v>
      </c>
      <c r="I154" s="45">
        <v>11</v>
      </c>
    </row>
    <row r="155" spans="1:9">
      <c r="A155" s="1">
        <v>44326</v>
      </c>
      <c r="B155" s="2">
        <v>11</v>
      </c>
      <c r="C155" s="2" t="s">
        <v>5</v>
      </c>
      <c r="D155" s="2">
        <v>42</v>
      </c>
      <c r="E155" s="3">
        <v>0.37233333333333335</v>
      </c>
      <c r="F155" s="2">
        <v>5.72</v>
      </c>
      <c r="G155" s="3">
        <f t="shared" si="14"/>
        <v>1436.2578334825423</v>
      </c>
      <c r="H155" s="3">
        <f t="shared" si="15"/>
        <v>6.5046061285065528</v>
      </c>
      <c r="I155" s="45">
        <v>10.27</v>
      </c>
    </row>
    <row r="156" spans="1:9">
      <c r="A156" s="1">
        <v>44326</v>
      </c>
      <c r="B156" s="2">
        <v>11</v>
      </c>
      <c r="C156" s="2" t="s">
        <v>5</v>
      </c>
      <c r="D156" s="2">
        <v>42</v>
      </c>
      <c r="E156" s="3">
        <v>0.37233333333333335</v>
      </c>
      <c r="F156" s="2">
        <v>8.24</v>
      </c>
      <c r="G156" s="3">
        <f t="shared" si="14"/>
        <v>2113.0707251566696</v>
      </c>
      <c r="H156" s="3">
        <f t="shared" si="15"/>
        <v>7.3737288392914904</v>
      </c>
      <c r="I156" s="45">
        <v>11.61</v>
      </c>
    </row>
    <row r="157" spans="1:9">
      <c r="A157" s="1">
        <v>44326</v>
      </c>
      <c r="B157" s="2">
        <v>11</v>
      </c>
      <c r="C157" s="2" t="s">
        <v>5</v>
      </c>
      <c r="D157" s="2">
        <v>42</v>
      </c>
      <c r="E157" s="3">
        <v>0.37233333333333335</v>
      </c>
      <c r="F157" s="2">
        <v>7.62</v>
      </c>
      <c r="G157" s="3">
        <f t="shared" si="14"/>
        <v>1946.5532676812891</v>
      </c>
      <c r="H157" s="3">
        <f t="shared" si="15"/>
        <v>7.1874812816180977</v>
      </c>
      <c r="I157" s="45">
        <v>10.5</v>
      </c>
    </row>
    <row r="158" spans="1:9">
      <c r="A158" s="1">
        <v>44326</v>
      </c>
      <c r="B158" s="2">
        <v>11</v>
      </c>
      <c r="C158" s="2" t="s">
        <v>5</v>
      </c>
      <c r="D158" s="2">
        <v>42</v>
      </c>
      <c r="E158" s="3">
        <v>0.37233333333333335</v>
      </c>
      <c r="F158" s="2">
        <v>9.1300000000000008</v>
      </c>
      <c r="G158" s="3">
        <f t="shared" si="14"/>
        <v>2352.1038495971352</v>
      </c>
      <c r="H158" s="3">
        <f t="shared" si="15"/>
        <v>7.6179320552093399</v>
      </c>
      <c r="I158" s="45">
        <v>11.83</v>
      </c>
    </row>
    <row r="159" spans="1:9">
      <c r="A159" s="1">
        <v>44326</v>
      </c>
      <c r="B159" s="2">
        <v>11</v>
      </c>
      <c r="C159" s="2" t="s">
        <v>5</v>
      </c>
      <c r="D159" s="2">
        <v>42</v>
      </c>
      <c r="E159" s="3">
        <v>0.37233333333333335</v>
      </c>
      <c r="F159" s="2">
        <v>8.2100000000000009</v>
      </c>
      <c r="G159" s="3">
        <f t="shared" si="14"/>
        <v>2105.0134288272161</v>
      </c>
      <c r="H159" s="3">
        <f t="shared" si="15"/>
        <v>7.3650445048699593</v>
      </c>
      <c r="I159" s="45">
        <v>11.39</v>
      </c>
    </row>
    <row r="160" spans="1:9">
      <c r="A160" s="1">
        <v>44326</v>
      </c>
      <c r="B160" s="2">
        <v>11</v>
      </c>
      <c r="C160" s="2" t="s">
        <v>5</v>
      </c>
      <c r="D160" s="2">
        <v>42</v>
      </c>
      <c r="E160" s="3">
        <v>0.37233333333333335</v>
      </c>
      <c r="F160" s="2">
        <v>6.72</v>
      </c>
      <c r="G160" s="3">
        <f t="shared" si="14"/>
        <v>1704.8343777976722</v>
      </c>
      <c r="H160" s="3">
        <f t="shared" si="15"/>
        <v>6.8882236264669148</v>
      </c>
      <c r="I160" s="45">
        <v>10.25</v>
      </c>
    </row>
    <row r="161" spans="1:10">
      <c r="A161" s="1">
        <v>44326</v>
      </c>
      <c r="B161" s="2">
        <v>11</v>
      </c>
      <c r="C161" s="2" t="s">
        <v>5</v>
      </c>
      <c r="D161" s="2">
        <v>42</v>
      </c>
      <c r="E161" s="3">
        <v>0.37233333333333335</v>
      </c>
      <c r="F161" s="2">
        <v>9.9</v>
      </c>
      <c r="G161" s="3">
        <f t="shared" si="14"/>
        <v>2558.907788719785</v>
      </c>
      <c r="H161" s="3">
        <f t="shared" si="15"/>
        <v>7.8107155374323574</v>
      </c>
      <c r="I161" s="45">
        <v>12.2</v>
      </c>
    </row>
    <row r="162" spans="1:10">
      <c r="A162" s="1">
        <v>44326</v>
      </c>
      <c r="B162" s="2">
        <v>11</v>
      </c>
      <c r="C162" s="2" t="s">
        <v>5</v>
      </c>
      <c r="D162" s="2">
        <v>42</v>
      </c>
      <c r="E162" s="3">
        <v>0.37233333333333335</v>
      </c>
      <c r="F162" s="2">
        <v>5.34</v>
      </c>
      <c r="G162" s="3">
        <f t="shared" si="14"/>
        <v>1334.1987466427931</v>
      </c>
      <c r="H162" s="3">
        <f t="shared" si="15"/>
        <v>6.3409319560789283</v>
      </c>
      <c r="I162" s="45">
        <v>9.9600000000000009</v>
      </c>
    </row>
    <row r="163" spans="1:10">
      <c r="A163" s="1">
        <v>44326</v>
      </c>
      <c r="B163" s="2">
        <v>11</v>
      </c>
      <c r="C163" s="2" t="s">
        <v>5</v>
      </c>
      <c r="D163" s="2">
        <v>42</v>
      </c>
      <c r="E163" s="3">
        <v>0.37233333333333335</v>
      </c>
      <c r="F163" s="2" t="s">
        <v>211</v>
      </c>
      <c r="G163" s="2" t="s">
        <v>211</v>
      </c>
      <c r="H163" s="3" t="s">
        <v>211</v>
      </c>
      <c r="I163" s="45" t="s">
        <v>211</v>
      </c>
    </row>
    <row r="164" spans="1:10">
      <c r="A164" s="15">
        <v>44326</v>
      </c>
      <c r="B164" s="2">
        <v>11</v>
      </c>
      <c r="C164" s="2" t="s">
        <v>5</v>
      </c>
      <c r="D164" s="5">
        <v>42</v>
      </c>
      <c r="E164" s="3">
        <v>0.37233333333333335</v>
      </c>
      <c r="F164" s="2" t="s">
        <v>211</v>
      </c>
      <c r="G164" s="2" t="s">
        <v>211</v>
      </c>
      <c r="H164" s="3" t="s">
        <v>211</v>
      </c>
      <c r="I164" s="45" t="s">
        <v>211</v>
      </c>
    </row>
    <row r="165" spans="1:10" ht="14.3" thickBot="1">
      <c r="A165" s="35">
        <v>44326</v>
      </c>
      <c r="B165" s="6">
        <v>11</v>
      </c>
      <c r="C165" s="47" t="s">
        <v>5</v>
      </c>
      <c r="D165" s="28">
        <v>42</v>
      </c>
      <c r="E165" s="21">
        <v>0.37233333333333335</v>
      </c>
      <c r="F165" s="47" t="s">
        <v>211</v>
      </c>
      <c r="G165" s="47" t="s">
        <v>211</v>
      </c>
      <c r="H165" s="48" t="s">
        <v>211</v>
      </c>
      <c r="I165" s="49" t="s">
        <v>211</v>
      </c>
    </row>
    <row r="167" spans="1:10" ht="14.3" thickBot="1"/>
    <row r="168" spans="1:10" ht="14.95" thickBot="1">
      <c r="A168" s="115" t="s">
        <v>189</v>
      </c>
      <c r="B168" s="116" t="s">
        <v>1</v>
      </c>
      <c r="C168" s="116" t="s">
        <v>193</v>
      </c>
      <c r="D168" s="116" t="s">
        <v>192</v>
      </c>
      <c r="E168" s="116" t="s">
        <v>191</v>
      </c>
      <c r="F168" s="133" t="s">
        <v>190</v>
      </c>
      <c r="G168" s="17"/>
      <c r="H168" s="18"/>
    </row>
    <row r="169" spans="1:10">
      <c r="A169" s="37">
        <v>1</v>
      </c>
      <c r="B169" s="4" t="s">
        <v>3</v>
      </c>
      <c r="C169" s="4">
        <f>11/20*100</f>
        <v>55.000000000000007</v>
      </c>
      <c r="D169" s="38">
        <f>AVERAGE(F4:F23)*(C169)/100</f>
        <v>4.7470000000000017</v>
      </c>
      <c r="E169" s="38">
        <v>68.625545625000015</v>
      </c>
      <c r="F169" s="39">
        <v>6.1188520501478996</v>
      </c>
      <c r="G169" s="19"/>
    </row>
    <row r="170" spans="1:10" ht="14.3">
      <c r="A170" s="25">
        <v>1</v>
      </c>
      <c r="B170" s="5" t="s">
        <v>3</v>
      </c>
      <c r="C170" s="137"/>
      <c r="D170" s="137"/>
      <c r="E170" s="29">
        <v>70.388093124999997</v>
      </c>
      <c r="F170" s="40">
        <v>6.2917983696559805</v>
      </c>
      <c r="G170" s="109"/>
      <c r="H170" s="109"/>
      <c r="I170" s="110"/>
      <c r="J170" s="109"/>
    </row>
    <row r="171" spans="1:10">
      <c r="A171" s="25">
        <v>4</v>
      </c>
      <c r="B171" s="5" t="s">
        <v>3</v>
      </c>
      <c r="C171" s="5">
        <v>85</v>
      </c>
      <c r="D171" s="29">
        <f>AVERAGE(F24:F43)*(C171)/100</f>
        <v>6.9210000000000003</v>
      </c>
      <c r="E171" s="29">
        <v>69.133299374999993</v>
      </c>
      <c r="F171" s="40">
        <v>5.5179767418612418</v>
      </c>
      <c r="G171" s="109"/>
      <c r="H171" s="109"/>
      <c r="I171" s="109"/>
      <c r="J171" s="109"/>
    </row>
    <row r="172" spans="1:10">
      <c r="A172" s="25">
        <v>4</v>
      </c>
      <c r="B172" s="5" t="s">
        <v>3</v>
      </c>
      <c r="C172" s="137"/>
      <c r="D172" s="137"/>
      <c r="E172" s="29">
        <v>69.369667500000006</v>
      </c>
      <c r="F172" s="40">
        <v>5.7536709619417037</v>
      </c>
      <c r="G172" s="109"/>
      <c r="H172" s="111"/>
      <c r="I172" s="111"/>
      <c r="J172" s="111"/>
    </row>
    <row r="173" spans="1:10">
      <c r="A173" s="25">
        <v>7</v>
      </c>
      <c r="B173" s="5" t="s">
        <v>3</v>
      </c>
      <c r="C173" s="5">
        <v>90</v>
      </c>
      <c r="D173" s="29">
        <f>AVERAGE(F44:F63)*(C173)/100</f>
        <v>7.1430000000000007</v>
      </c>
      <c r="E173" s="29">
        <v>69.010738125000003</v>
      </c>
      <c r="F173" s="40">
        <v>5.7699350757448835</v>
      </c>
      <c r="G173" s="112"/>
      <c r="H173" s="113"/>
      <c r="I173" s="113"/>
      <c r="J173" s="114"/>
    </row>
    <row r="174" spans="1:10">
      <c r="A174" s="25">
        <v>7</v>
      </c>
      <c r="B174" s="5" t="s">
        <v>3</v>
      </c>
      <c r="C174" s="137"/>
      <c r="D174" s="137"/>
      <c r="E174" s="29">
        <v>69.369667500000006</v>
      </c>
      <c r="F174" s="40">
        <v>3.6032738887410121</v>
      </c>
      <c r="G174" s="112"/>
      <c r="H174" s="113"/>
      <c r="I174" s="113"/>
      <c r="J174" s="109"/>
    </row>
    <row r="175" spans="1:10">
      <c r="A175" s="25">
        <v>10</v>
      </c>
      <c r="B175" s="5" t="s">
        <v>3</v>
      </c>
      <c r="C175" s="5">
        <v>80</v>
      </c>
      <c r="D175" s="29">
        <f>AVERAGE(F64:F83)*(C175)/100</f>
        <v>6.0065</v>
      </c>
      <c r="E175" s="29">
        <v>70.91919187500001</v>
      </c>
      <c r="F175" s="40">
        <v>5.8515778599749622</v>
      </c>
      <c r="H175" s="108"/>
    </row>
    <row r="176" spans="1:10">
      <c r="A176" s="25">
        <v>10</v>
      </c>
      <c r="B176" s="5" t="s">
        <v>3</v>
      </c>
      <c r="C176" s="137"/>
      <c r="D176" s="137"/>
      <c r="E176" s="29">
        <v>69.92411125000001</v>
      </c>
      <c r="F176" s="40">
        <v>5.7395878416622939</v>
      </c>
    </row>
    <row r="177" spans="1:10">
      <c r="A177" s="25">
        <v>2</v>
      </c>
      <c r="B177" s="5" t="s">
        <v>5</v>
      </c>
      <c r="C177" s="36">
        <v>85</v>
      </c>
      <c r="D177" s="29">
        <f>AVERAGE(F84:F103)*(C177)/100</f>
        <v>5.835</v>
      </c>
      <c r="E177" s="29">
        <v>67.547120680009897</v>
      </c>
      <c r="F177" s="20">
        <v>6.17600106425426</v>
      </c>
    </row>
    <row r="178" spans="1:10">
      <c r="A178" s="25">
        <v>2</v>
      </c>
      <c r="B178" s="5" t="s">
        <v>5</v>
      </c>
      <c r="C178" s="137"/>
      <c r="D178" s="137"/>
      <c r="E178" s="29">
        <v>68.974984926653406</v>
      </c>
      <c r="F178" s="20" t="s">
        <v>211</v>
      </c>
    </row>
    <row r="179" spans="1:10">
      <c r="A179" s="25">
        <v>5</v>
      </c>
      <c r="B179" s="5" t="s">
        <v>5</v>
      </c>
      <c r="C179" s="5">
        <v>81</v>
      </c>
      <c r="D179" s="29">
        <f>AVERAGE(F104:F124)*(C179)/100</f>
        <v>5.3998411764705887</v>
      </c>
      <c r="E179" s="29">
        <v>66.738491942508716</v>
      </c>
      <c r="F179" s="20">
        <v>7.309600719304556</v>
      </c>
    </row>
    <row r="180" spans="1:10">
      <c r="A180" s="25">
        <v>5</v>
      </c>
      <c r="B180" s="5" t="s">
        <v>5</v>
      </c>
      <c r="C180" s="137"/>
      <c r="D180" s="137"/>
      <c r="E180" s="29">
        <v>66.76626445895522</v>
      </c>
      <c r="F180" s="20">
        <v>7.1606994171524869</v>
      </c>
    </row>
    <row r="181" spans="1:10">
      <c r="A181" s="25">
        <v>8</v>
      </c>
      <c r="B181" s="5" t="s">
        <v>5</v>
      </c>
      <c r="C181" s="5">
        <v>80</v>
      </c>
      <c r="D181" s="29">
        <f>AVERAGE(F125:F144)*(C181)/100</f>
        <v>5.21</v>
      </c>
      <c r="E181" s="29">
        <v>68.302862587108024</v>
      </c>
      <c r="F181" s="20">
        <v>6.7664411186294764</v>
      </c>
    </row>
    <row r="182" spans="1:10">
      <c r="A182" s="25">
        <v>8</v>
      </c>
      <c r="B182" s="5" t="s">
        <v>5</v>
      </c>
      <c r="C182" s="137"/>
      <c r="D182" s="137"/>
      <c r="E182" s="29">
        <v>68.104335995773241</v>
      </c>
      <c r="F182" s="20">
        <v>6.8108360267904038</v>
      </c>
    </row>
    <row r="183" spans="1:10">
      <c r="A183" s="25">
        <v>11</v>
      </c>
      <c r="B183" s="5" t="s">
        <v>5</v>
      </c>
      <c r="C183" s="5">
        <v>86</v>
      </c>
      <c r="D183" s="29">
        <f>AVERAGE(F144:F164)*(C183)/100</f>
        <v>6.0486666666666666</v>
      </c>
      <c r="E183" s="29">
        <v>67.450270781249998</v>
      </c>
      <c r="F183" s="20">
        <v>7.2830251540894562</v>
      </c>
    </row>
    <row r="184" spans="1:10" ht="14.3" thickBot="1">
      <c r="A184" s="26">
        <v>11</v>
      </c>
      <c r="B184" s="28" t="s">
        <v>5</v>
      </c>
      <c r="C184" s="138"/>
      <c r="D184" s="138"/>
      <c r="E184" s="30">
        <v>67.354244869402976</v>
      </c>
      <c r="F184" s="128">
        <v>7.3061034115135222</v>
      </c>
    </row>
    <row r="185" spans="1:10">
      <c r="A185" s="135"/>
      <c r="B185" s="135"/>
      <c r="C185" s="139"/>
      <c r="D185" s="139"/>
      <c r="E185" s="136"/>
      <c r="F185" s="136"/>
    </row>
    <row r="187" spans="1:10" ht="14.95" thickBot="1">
      <c r="A187" s="16" t="s">
        <v>11</v>
      </c>
    </row>
    <row r="188" spans="1:10" ht="14.95" thickBot="1">
      <c r="A188" s="115" t="s">
        <v>12</v>
      </c>
      <c r="B188" s="118" t="s">
        <v>13</v>
      </c>
      <c r="C188" s="119" t="s">
        <v>14</v>
      </c>
      <c r="D188" s="117" t="s">
        <v>15</v>
      </c>
      <c r="G188" s="109"/>
      <c r="H188" s="109"/>
      <c r="I188" s="110"/>
      <c r="J188" s="109"/>
    </row>
    <row r="189" spans="1:10">
      <c r="A189" s="15">
        <v>44284</v>
      </c>
      <c r="B189" s="33">
        <v>1</v>
      </c>
      <c r="C189" s="4">
        <v>0.33</v>
      </c>
      <c r="D189" s="31">
        <v>3.61</v>
      </c>
      <c r="G189" s="109"/>
      <c r="H189" s="109"/>
      <c r="I189" s="109"/>
      <c r="J189" s="109"/>
    </row>
    <row r="190" spans="1:10">
      <c r="A190" s="15">
        <v>44284</v>
      </c>
      <c r="B190" s="33">
        <v>2</v>
      </c>
      <c r="C190" s="5">
        <v>0.21</v>
      </c>
      <c r="D190" s="31">
        <v>3.11</v>
      </c>
      <c r="G190" s="109"/>
      <c r="H190" s="111"/>
      <c r="I190" s="111"/>
      <c r="J190" s="111"/>
    </row>
    <row r="191" spans="1:10">
      <c r="A191" s="15">
        <v>44284</v>
      </c>
      <c r="B191" s="33">
        <v>3</v>
      </c>
      <c r="C191" s="5">
        <v>0.18</v>
      </c>
      <c r="D191" s="31">
        <v>2.97</v>
      </c>
      <c r="G191" s="112"/>
      <c r="H191" s="113"/>
      <c r="I191" s="113"/>
      <c r="J191" s="114"/>
    </row>
    <row r="192" spans="1:10">
      <c r="A192" s="15">
        <v>44284</v>
      </c>
      <c r="B192" s="33">
        <v>4</v>
      </c>
      <c r="C192" s="5">
        <v>0.44</v>
      </c>
      <c r="D192" s="31">
        <v>3.99</v>
      </c>
      <c r="G192" s="112"/>
      <c r="H192" s="113"/>
      <c r="I192" s="113"/>
      <c r="J192" s="109"/>
    </row>
    <row r="193" spans="1:10">
      <c r="A193" s="15">
        <v>44284</v>
      </c>
      <c r="B193" s="33">
        <v>5</v>
      </c>
      <c r="C193" s="5">
        <v>0.31</v>
      </c>
      <c r="D193" s="31">
        <v>3.78</v>
      </c>
    </row>
    <row r="194" spans="1:10">
      <c r="A194" s="15">
        <v>44284</v>
      </c>
      <c r="B194" s="33">
        <v>6</v>
      </c>
      <c r="C194" s="5">
        <v>0.28000000000000003</v>
      </c>
      <c r="D194" s="31">
        <v>3.48</v>
      </c>
    </row>
    <row r="195" spans="1:10" ht="14.3">
      <c r="A195" s="15">
        <v>44284</v>
      </c>
      <c r="B195" s="33">
        <v>7</v>
      </c>
      <c r="C195" s="5">
        <v>0.4</v>
      </c>
      <c r="D195" s="31">
        <v>3.91</v>
      </c>
      <c r="G195" s="109"/>
      <c r="H195" s="109"/>
      <c r="I195" s="110"/>
      <c r="J195" s="109"/>
    </row>
    <row r="196" spans="1:10">
      <c r="A196" s="15">
        <v>44284</v>
      </c>
      <c r="B196" s="33">
        <v>8</v>
      </c>
      <c r="C196" s="5">
        <v>0.47</v>
      </c>
      <c r="D196" s="31">
        <v>3.97</v>
      </c>
      <c r="G196" s="109"/>
      <c r="H196" s="109"/>
      <c r="I196" s="109"/>
      <c r="J196" s="109"/>
    </row>
    <row r="197" spans="1:10">
      <c r="A197" s="15">
        <v>44284</v>
      </c>
      <c r="B197" s="33">
        <v>9</v>
      </c>
      <c r="C197" s="5">
        <v>0.41</v>
      </c>
      <c r="D197" s="31">
        <v>3.94</v>
      </c>
      <c r="G197" s="109"/>
      <c r="H197" s="111"/>
      <c r="I197" s="111"/>
      <c r="J197" s="111"/>
    </row>
    <row r="198" spans="1:10">
      <c r="A198" s="15">
        <v>44284</v>
      </c>
      <c r="B198" s="33">
        <v>10</v>
      </c>
      <c r="C198" s="5">
        <v>0.49</v>
      </c>
      <c r="D198" s="31">
        <v>4.25</v>
      </c>
      <c r="G198" s="112"/>
      <c r="H198" s="113"/>
      <c r="I198" s="113"/>
      <c r="J198" s="114"/>
    </row>
    <row r="199" spans="1:10">
      <c r="A199" s="15">
        <v>44284</v>
      </c>
      <c r="B199" s="33">
        <v>11</v>
      </c>
      <c r="C199" s="5">
        <v>0.21</v>
      </c>
      <c r="D199" s="31">
        <v>3.14</v>
      </c>
      <c r="G199" s="112"/>
      <c r="H199" s="113"/>
      <c r="I199" s="113"/>
      <c r="J199" s="109"/>
    </row>
    <row r="200" spans="1:10">
      <c r="A200" s="15">
        <v>44284</v>
      </c>
      <c r="B200" s="33">
        <v>12</v>
      </c>
      <c r="C200" s="5">
        <v>0.41</v>
      </c>
      <c r="D200" s="31">
        <v>3.69</v>
      </c>
    </row>
    <row r="201" spans="1:10">
      <c r="A201" s="15">
        <v>44284</v>
      </c>
      <c r="B201" s="33">
        <v>13</v>
      </c>
      <c r="C201" s="5">
        <v>0.4</v>
      </c>
      <c r="D201" s="31">
        <v>3.83</v>
      </c>
    </row>
    <row r="202" spans="1:10">
      <c r="A202" s="15">
        <v>44284</v>
      </c>
      <c r="B202" s="33">
        <v>14</v>
      </c>
      <c r="C202" s="5">
        <v>0.2</v>
      </c>
      <c r="D202" s="31">
        <v>3.15</v>
      </c>
    </row>
    <row r="203" spans="1:10">
      <c r="A203" s="15">
        <v>44284</v>
      </c>
      <c r="B203" s="33">
        <v>15</v>
      </c>
      <c r="C203" s="5">
        <v>0.3</v>
      </c>
      <c r="D203" s="31">
        <v>3.65</v>
      </c>
    </row>
    <row r="204" spans="1:10">
      <c r="A204" s="15">
        <v>44284</v>
      </c>
      <c r="B204" s="33">
        <v>16</v>
      </c>
      <c r="C204" s="5">
        <v>0.56999999999999995</v>
      </c>
      <c r="D204" s="31">
        <v>4.41</v>
      </c>
    </row>
    <row r="205" spans="1:10">
      <c r="A205" s="15">
        <v>44284</v>
      </c>
      <c r="B205" s="33">
        <v>17</v>
      </c>
      <c r="C205" s="5">
        <v>0.66</v>
      </c>
      <c r="D205" s="31">
        <v>4.74</v>
      </c>
    </row>
    <row r="206" spans="1:10">
      <c r="A206" s="15">
        <v>44284</v>
      </c>
      <c r="B206" s="33">
        <v>18</v>
      </c>
      <c r="C206" s="5">
        <v>0.17</v>
      </c>
      <c r="D206" s="31">
        <v>2.77</v>
      </c>
    </row>
    <row r="207" spans="1:10">
      <c r="A207" s="15">
        <v>44284</v>
      </c>
      <c r="B207" s="33">
        <v>19</v>
      </c>
      <c r="C207" s="5">
        <v>0.34</v>
      </c>
      <c r="D207" s="31">
        <v>3.57</v>
      </c>
    </row>
    <row r="208" spans="1:10">
      <c r="A208" s="15">
        <v>44284</v>
      </c>
      <c r="B208" s="33">
        <v>20</v>
      </c>
      <c r="C208" s="5">
        <v>0.28000000000000003</v>
      </c>
      <c r="D208" s="31">
        <v>2.74</v>
      </c>
    </row>
    <row r="209" spans="1:4">
      <c r="A209" s="15">
        <v>44284</v>
      </c>
      <c r="B209" s="33">
        <v>21</v>
      </c>
      <c r="C209" s="5">
        <v>0.59</v>
      </c>
      <c r="D209" s="31">
        <v>4.29</v>
      </c>
    </row>
    <row r="210" spans="1:4">
      <c r="A210" s="15">
        <v>44284</v>
      </c>
      <c r="B210" s="33">
        <v>22</v>
      </c>
      <c r="C210" s="5">
        <v>0.12</v>
      </c>
      <c r="D210" s="31">
        <v>2.94</v>
      </c>
    </row>
    <row r="211" spans="1:4">
      <c r="A211" s="15">
        <v>44284</v>
      </c>
      <c r="B211" s="33">
        <v>23</v>
      </c>
      <c r="C211" s="5">
        <v>0.51</v>
      </c>
      <c r="D211" s="31">
        <v>4.2699999999999996</v>
      </c>
    </row>
    <row r="212" spans="1:4">
      <c r="A212" s="15">
        <v>44284</v>
      </c>
      <c r="B212" s="33">
        <v>24</v>
      </c>
      <c r="C212" s="5">
        <v>0.19</v>
      </c>
      <c r="D212" s="31">
        <v>3.12</v>
      </c>
    </row>
    <row r="213" spans="1:4">
      <c r="A213" s="15">
        <v>44284</v>
      </c>
      <c r="B213" s="33">
        <v>25</v>
      </c>
      <c r="C213" s="5">
        <v>0.55000000000000004</v>
      </c>
      <c r="D213" s="31">
        <v>4.2699999999999996</v>
      </c>
    </row>
    <row r="214" spans="1:4">
      <c r="A214" s="15">
        <v>44284</v>
      </c>
      <c r="B214" s="33">
        <v>26</v>
      </c>
      <c r="C214" s="5">
        <v>0.25</v>
      </c>
      <c r="D214" s="31">
        <v>3.28</v>
      </c>
    </row>
    <row r="215" spans="1:4">
      <c r="A215" s="15">
        <v>44284</v>
      </c>
      <c r="B215" s="33">
        <v>27</v>
      </c>
      <c r="C215" s="5">
        <v>0.35</v>
      </c>
      <c r="D215" s="31">
        <v>3.67</v>
      </c>
    </row>
    <row r="216" spans="1:4">
      <c r="A216" s="15">
        <v>44284</v>
      </c>
      <c r="B216" s="33">
        <v>28</v>
      </c>
      <c r="C216" s="5">
        <v>0.56999999999999995</v>
      </c>
      <c r="D216" s="31">
        <v>4.4000000000000004</v>
      </c>
    </row>
    <row r="217" spans="1:4">
      <c r="A217" s="15">
        <v>44284</v>
      </c>
      <c r="B217" s="33">
        <v>29</v>
      </c>
      <c r="C217" s="5">
        <v>0.79</v>
      </c>
      <c r="D217" s="31">
        <v>4.63</v>
      </c>
    </row>
    <row r="218" spans="1:4" ht="14.3" thickBot="1">
      <c r="A218" s="35">
        <v>44284</v>
      </c>
      <c r="B218" s="34">
        <v>30</v>
      </c>
      <c r="C218" s="28">
        <v>0.19</v>
      </c>
      <c r="D218" s="32">
        <v>2.75</v>
      </c>
    </row>
  </sheetData>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68672-C3D3-4FC1-821E-F8446EA3D8BE}">
  <dimension ref="A1:T20"/>
  <sheetViews>
    <sheetView workbookViewId="0">
      <selection activeCell="C4" sqref="C4:T4"/>
    </sheetView>
  </sheetViews>
  <sheetFormatPr defaultColWidth="8.88671875" defaultRowHeight="13.6"/>
  <cols>
    <col min="1" max="1" width="11.33203125" customWidth="1"/>
  </cols>
  <sheetData>
    <row r="1" spans="1:20" ht="14.3">
      <c r="A1" s="107" t="s">
        <v>194</v>
      </c>
    </row>
    <row r="3" spans="1:20" ht="14.95" thickBot="1">
      <c r="A3" s="16" t="s">
        <v>34</v>
      </c>
    </row>
    <row r="4" spans="1:20" ht="14.95" thickBot="1">
      <c r="A4" s="24" t="s">
        <v>1</v>
      </c>
      <c r="B4" s="27" t="s">
        <v>0</v>
      </c>
      <c r="C4" s="27" t="s">
        <v>16</v>
      </c>
      <c r="D4" s="27" t="s">
        <v>17</v>
      </c>
      <c r="E4" s="27" t="s">
        <v>18</v>
      </c>
      <c r="F4" s="27" t="s">
        <v>19</v>
      </c>
      <c r="G4" s="27" t="s">
        <v>20</v>
      </c>
      <c r="H4" s="27" t="s">
        <v>21</v>
      </c>
      <c r="I4" s="27" t="s">
        <v>22</v>
      </c>
      <c r="J4" s="27" t="s">
        <v>23</v>
      </c>
      <c r="K4" s="27" t="s">
        <v>24</v>
      </c>
      <c r="L4" s="27" t="s">
        <v>25</v>
      </c>
      <c r="M4" s="27" t="s">
        <v>26</v>
      </c>
      <c r="N4" s="27" t="s">
        <v>27</v>
      </c>
      <c r="O4" s="27" t="s">
        <v>28</v>
      </c>
      <c r="P4" s="27" t="s">
        <v>29</v>
      </c>
      <c r="Q4" s="27" t="s">
        <v>30</v>
      </c>
      <c r="R4" s="27" t="s">
        <v>31</v>
      </c>
      <c r="S4" s="27" t="s">
        <v>32</v>
      </c>
      <c r="T4" s="23" t="s">
        <v>33</v>
      </c>
    </row>
    <row r="5" spans="1:20">
      <c r="A5" s="25" t="s">
        <v>3</v>
      </c>
      <c r="B5" s="5">
        <v>1.1000000000000001</v>
      </c>
      <c r="C5" s="29">
        <v>0.79396945154435972</v>
      </c>
      <c r="D5" s="29">
        <v>0.75573928494441511</v>
      </c>
      <c r="E5" s="29">
        <v>0.82412999517547891</v>
      </c>
      <c r="F5" s="29">
        <v>0.11642168528126796</v>
      </c>
      <c r="G5" s="29">
        <v>1.6826033217339529</v>
      </c>
      <c r="H5" s="29">
        <v>0.72065473880865105</v>
      </c>
      <c r="I5" s="29">
        <v>0.81084753487512673</v>
      </c>
      <c r="J5" s="29">
        <v>0.34953891951262067</v>
      </c>
      <c r="K5" s="29">
        <v>0.71232736940432551</v>
      </c>
      <c r="L5" s="29">
        <v>0.86376337264804592</v>
      </c>
      <c r="M5" s="29">
        <v>0.13375236639852822</v>
      </c>
      <c r="N5" s="29">
        <v>0.39797260288034148</v>
      </c>
      <c r="O5" s="29">
        <v>0.53701097321877644</v>
      </c>
      <c r="P5" s="29">
        <v>0.43850876112462644</v>
      </c>
      <c r="Q5" s="29">
        <v>0.41427089171516845</v>
      </c>
      <c r="R5" s="29">
        <v>8.7194302421219824E-2</v>
      </c>
      <c r="S5" s="29">
        <v>0.27638175304612034</v>
      </c>
      <c r="T5" s="20">
        <v>0.50578726942382901</v>
      </c>
    </row>
    <row r="6" spans="1:20">
      <c r="A6" s="25" t="s">
        <v>3</v>
      </c>
      <c r="B6" s="5">
        <v>1.2</v>
      </c>
      <c r="C6" s="29">
        <v>0.72529955834507231</v>
      </c>
      <c r="D6" s="29">
        <v>0.70391516575845825</v>
      </c>
      <c r="E6" s="29">
        <v>0.81750838442527207</v>
      </c>
      <c r="F6" s="29">
        <v>0.133673348460252</v>
      </c>
      <c r="G6" s="29">
        <v>1.5657322097284401</v>
      </c>
      <c r="H6" s="29">
        <v>0.65045588213177452</v>
      </c>
      <c r="I6" s="29">
        <v>0.75698808383923955</v>
      </c>
      <c r="J6" s="29">
        <v>0.3254969244574562</v>
      </c>
      <c r="K6" s="29">
        <v>0.65143805050206283</v>
      </c>
      <c r="L6" s="29">
        <v>0.7794767517057104</v>
      </c>
      <c r="M6" s="29">
        <v>0.16143104668946259</v>
      </c>
      <c r="N6" s="29">
        <v>0.35526155897672407</v>
      </c>
      <c r="O6" s="29">
        <v>0.53768157732470412</v>
      </c>
      <c r="P6" s="29">
        <v>0.39290806458889999</v>
      </c>
      <c r="Q6" s="29">
        <v>0.34850349664372332</v>
      </c>
      <c r="R6" s="29" t="s">
        <v>4</v>
      </c>
      <c r="S6" s="29">
        <v>0.25106110478902327</v>
      </c>
      <c r="T6" s="20">
        <v>0.45585120089032832</v>
      </c>
    </row>
    <row r="7" spans="1:20">
      <c r="A7" s="25" t="s">
        <v>5</v>
      </c>
      <c r="B7" s="5">
        <v>2.1</v>
      </c>
      <c r="C7" s="29">
        <v>0.60040106020739814</v>
      </c>
      <c r="D7" s="29">
        <v>0.81774207746478877</v>
      </c>
      <c r="E7" s="29">
        <v>1.2065470708868595</v>
      </c>
      <c r="F7" s="29">
        <v>0.12275283809882707</v>
      </c>
      <c r="G7" s="29">
        <v>1.7178640109890111</v>
      </c>
      <c r="H7" s="29">
        <v>0.73722202445441865</v>
      </c>
      <c r="I7" s="29">
        <v>0.86828722334004027</v>
      </c>
      <c r="J7" s="29">
        <v>0.32774735915492953</v>
      </c>
      <c r="K7" s="29">
        <v>0.71315547128927415</v>
      </c>
      <c r="L7" s="29">
        <v>0.84693924121653008</v>
      </c>
      <c r="M7" s="29">
        <v>0.15119284417018652</v>
      </c>
      <c r="N7" s="29">
        <v>0.41323067249651751</v>
      </c>
      <c r="O7" s="29">
        <v>0.58903669130165615</v>
      </c>
      <c r="P7" s="29">
        <v>0.42981013001083423</v>
      </c>
      <c r="Q7" s="29">
        <v>0.41321420832688438</v>
      </c>
      <c r="R7" s="29">
        <v>7.6167118093174432E-2</v>
      </c>
      <c r="S7" s="29">
        <v>0.2716728254140226</v>
      </c>
      <c r="T7" s="20">
        <v>0.48219436813186811</v>
      </c>
    </row>
    <row r="8" spans="1:20">
      <c r="A8" s="25" t="s">
        <v>5</v>
      </c>
      <c r="B8" s="5">
        <v>2.2000000000000002</v>
      </c>
      <c r="C8" s="29">
        <v>0.58110981195627687</v>
      </c>
      <c r="D8" s="29">
        <v>0.7986738223399803</v>
      </c>
      <c r="E8" s="29">
        <v>1.1754741855550668</v>
      </c>
      <c r="F8" s="29">
        <v>0.12633013465407833</v>
      </c>
      <c r="G8" s="29">
        <v>1.7043614451369296</v>
      </c>
      <c r="H8" s="29">
        <v>0.756232228098216</v>
      </c>
      <c r="I8" s="29">
        <v>0.79208611608723178</v>
      </c>
      <c r="J8" s="29">
        <v>0.34585441361037506</v>
      </c>
      <c r="K8" s="29">
        <v>0.69936024371667949</v>
      </c>
      <c r="L8" s="29">
        <v>0.84132601396651041</v>
      </c>
      <c r="M8" s="29">
        <v>0.16273535572408815</v>
      </c>
      <c r="N8" s="29">
        <v>0.39621642727653039</v>
      </c>
      <c r="O8" s="29">
        <v>0.55871203458374008</v>
      </c>
      <c r="P8" s="29">
        <v>0.41033607586110721</v>
      </c>
      <c r="Q8" s="29">
        <v>0.41822271327891181</v>
      </c>
      <c r="R8" s="29">
        <v>9.6187405424281225E-2</v>
      </c>
      <c r="S8" s="29">
        <v>0.26083367838408972</v>
      </c>
      <c r="T8" s="20">
        <v>0.49173267326732684</v>
      </c>
    </row>
    <row r="9" spans="1:20">
      <c r="A9" s="25" t="s">
        <v>3</v>
      </c>
      <c r="B9" s="5">
        <v>4.0999999999999996</v>
      </c>
      <c r="C9" s="29">
        <v>0.56378662801095658</v>
      </c>
      <c r="D9" s="29">
        <v>0.76110893672742175</v>
      </c>
      <c r="E9" s="29">
        <v>1.1683607824434468</v>
      </c>
      <c r="F9" s="29">
        <v>0.12993434673583362</v>
      </c>
      <c r="G9" s="29">
        <v>1.6912979993369122</v>
      </c>
      <c r="H9" s="29">
        <v>0.70568546426072509</v>
      </c>
      <c r="I9" s="29">
        <v>0.87127422649359443</v>
      </c>
      <c r="J9" s="29">
        <v>0.29303362607503347</v>
      </c>
      <c r="K9" s="29">
        <v>0.68969678904503884</v>
      </c>
      <c r="L9" s="29">
        <v>0.80989614415567701</v>
      </c>
      <c r="M9" s="29">
        <v>0.15979269879371191</v>
      </c>
      <c r="N9" s="29">
        <v>0.40531572490438045</v>
      </c>
      <c r="O9" s="29">
        <v>0.58881525896501852</v>
      </c>
      <c r="P9" s="29">
        <v>0.44843886781441483</v>
      </c>
      <c r="Q9" s="29">
        <v>0.40465265815529849</v>
      </c>
      <c r="R9" s="29">
        <v>5.0826816501528621E-2</v>
      </c>
      <c r="S9" s="29">
        <v>0.27762178483537331</v>
      </c>
      <c r="T9" s="20">
        <v>0.43349272538443923</v>
      </c>
    </row>
    <row r="10" spans="1:20">
      <c r="A10" s="25" t="s">
        <v>3</v>
      </c>
      <c r="B10" s="5">
        <v>4.2</v>
      </c>
      <c r="C10" s="29">
        <v>0.59199360177569627</v>
      </c>
      <c r="D10" s="29">
        <v>0.77985730131138387</v>
      </c>
      <c r="E10" s="29">
        <v>1.2178156075475506</v>
      </c>
      <c r="F10" s="29">
        <v>0.13888826301749907</v>
      </c>
      <c r="G10" s="29">
        <v>1.763833122791677</v>
      </c>
      <c r="H10" s="29">
        <v>0.72496908085430156</v>
      </c>
      <c r="I10" s="29">
        <v>0.91284592764793804</v>
      </c>
      <c r="J10" s="29">
        <v>0.28742556599272318</v>
      </c>
      <c r="K10" s="29">
        <v>0.70600409452724822</v>
      </c>
      <c r="L10" s="29">
        <v>0.84071456646985743</v>
      </c>
      <c r="M10" s="29">
        <v>0.1851971543859271</v>
      </c>
      <c r="N10" s="29">
        <v>0.40485277147787629</v>
      </c>
      <c r="O10" s="29">
        <v>0.61550992418398465</v>
      </c>
      <c r="P10" s="29">
        <v>0.46353782498208118</v>
      </c>
      <c r="Q10" s="29">
        <v>0.41149939990373235</v>
      </c>
      <c r="R10" s="29">
        <v>8.6082686556297888E-2</v>
      </c>
      <c r="S10" s="29">
        <v>0.2915373709687929</v>
      </c>
      <c r="T10" s="20">
        <v>0.4230388622763302</v>
      </c>
    </row>
    <row r="11" spans="1:20">
      <c r="A11" s="25" t="s">
        <v>5</v>
      </c>
      <c r="B11" s="5">
        <v>5.0999999999999996</v>
      </c>
      <c r="C11" s="29">
        <v>0.49988371014134164</v>
      </c>
      <c r="D11" s="29">
        <v>0.68190107712450643</v>
      </c>
      <c r="E11" s="29">
        <v>1.0139031330219899</v>
      </c>
      <c r="F11" s="29">
        <v>0.11421687102678664</v>
      </c>
      <c r="G11" s="29">
        <v>1.4810228146681923</v>
      </c>
      <c r="H11" s="29">
        <v>0.64081031763214047</v>
      </c>
      <c r="I11" s="29">
        <v>0.79852237651934554</v>
      </c>
      <c r="J11" s="29">
        <v>0.28749514943453025</v>
      </c>
      <c r="K11" s="29">
        <v>0.60546279858555252</v>
      </c>
      <c r="L11" s="29">
        <v>0.72221618779575036</v>
      </c>
      <c r="M11" s="29">
        <v>0.13655582672361199</v>
      </c>
      <c r="N11" s="29">
        <v>0.34485896761822288</v>
      </c>
      <c r="O11" s="29">
        <v>0.5312651470633718</v>
      </c>
      <c r="P11" s="29">
        <v>0.39436241610738249</v>
      </c>
      <c r="Q11" s="29">
        <v>0.35957418117712553</v>
      </c>
      <c r="R11" s="29">
        <v>6.9270477015226942E-2</v>
      </c>
      <c r="S11" s="29">
        <v>0.2454496025732224</v>
      </c>
      <c r="T11" s="20">
        <v>0.40930458045959239</v>
      </c>
    </row>
    <row r="12" spans="1:20">
      <c r="A12" s="25" t="s">
        <v>5</v>
      </c>
      <c r="B12" s="5">
        <v>5.2</v>
      </c>
      <c r="C12" s="29">
        <v>0.54020005449754005</v>
      </c>
      <c r="D12" s="29">
        <v>0.76115874666855798</v>
      </c>
      <c r="E12" s="29">
        <v>1.1121393270673605</v>
      </c>
      <c r="F12" s="29">
        <v>0.10283862912036734</v>
      </c>
      <c r="G12" s="29">
        <v>1.6356351296369569</v>
      </c>
      <c r="H12" s="29">
        <v>0.69528199677493996</v>
      </c>
      <c r="I12" s="29">
        <v>0.84355674836320738</v>
      </c>
      <c r="J12" s="29">
        <v>0.32559686004583765</v>
      </c>
      <c r="K12" s="29">
        <v>0.62982088599562547</v>
      </c>
      <c r="L12" s="29">
        <v>0.80652186247209812</v>
      </c>
      <c r="M12" s="29">
        <v>0.13582507036155012</v>
      </c>
      <c r="N12" s="29">
        <v>0.38137085576068858</v>
      </c>
      <c r="O12" s="29">
        <v>0.54878653388179255</v>
      </c>
      <c r="P12" s="29">
        <v>0.42169058088405464</v>
      </c>
      <c r="Q12" s="29">
        <v>0.3909498995901487</v>
      </c>
      <c r="R12" s="29">
        <v>7.0076917735195476E-2</v>
      </c>
      <c r="S12" s="29">
        <v>0.25497618532149818</v>
      </c>
      <c r="T12" s="20">
        <v>0.46942734656702834</v>
      </c>
    </row>
    <row r="13" spans="1:20">
      <c r="A13" s="25" t="s">
        <v>3</v>
      </c>
      <c r="B13" s="5">
        <v>7.1</v>
      </c>
      <c r="C13" s="29">
        <v>0.61739807880506292</v>
      </c>
      <c r="D13" s="29">
        <v>0.84552189308758108</v>
      </c>
      <c r="E13" s="29">
        <v>1.2586167475295191</v>
      </c>
      <c r="F13" s="29">
        <v>0.1253117156046171</v>
      </c>
      <c r="G13" s="29">
        <v>1.7983053393135378</v>
      </c>
      <c r="H13" s="29">
        <v>0.77061571075047219</v>
      </c>
      <c r="I13" s="29">
        <v>1.0179555150830655</v>
      </c>
      <c r="J13" s="29">
        <v>0.29176725493036726</v>
      </c>
      <c r="K13" s="29">
        <v>0.72759915677932285</v>
      </c>
      <c r="L13" s="29">
        <v>0.86790681997593333</v>
      </c>
      <c r="M13" s="29">
        <v>0.16329580591653189</v>
      </c>
      <c r="N13" s="29">
        <v>0.40683703548208738</v>
      </c>
      <c r="O13" s="29">
        <v>0.58025608048243738</v>
      </c>
      <c r="P13" s="29">
        <v>0.48698377125421694</v>
      </c>
      <c r="Q13" s="29">
        <v>0.42051427000209923</v>
      </c>
      <c r="R13" s="29">
        <v>7.4633552295386929E-2</v>
      </c>
      <c r="S13" s="29">
        <v>0.2892808675830138</v>
      </c>
      <c r="T13" s="20">
        <v>0.46066547023153087</v>
      </c>
    </row>
    <row r="14" spans="1:20">
      <c r="A14" s="25" t="s">
        <v>3</v>
      </c>
      <c r="B14" s="5">
        <v>7.2</v>
      </c>
      <c r="C14" s="29">
        <v>0.60584516950551381</v>
      </c>
      <c r="D14" s="29">
        <v>0.81666499401313697</v>
      </c>
      <c r="E14" s="29">
        <v>1.2074479195323697</v>
      </c>
      <c r="F14" s="29">
        <v>0.12218498227521753</v>
      </c>
      <c r="G14" s="29">
        <v>1.7393358119208002</v>
      </c>
      <c r="H14" s="29">
        <v>0.7496201787412653</v>
      </c>
      <c r="I14" s="29">
        <v>0.90087106891049573</v>
      </c>
      <c r="J14" s="29">
        <v>0.3259411374777621</v>
      </c>
      <c r="K14" s="29">
        <v>0.71957232051856468</v>
      </c>
      <c r="L14" s="29">
        <v>0.8745300456678432</v>
      </c>
      <c r="M14" s="29">
        <v>0.14639431374655351</v>
      </c>
      <c r="N14" s="29">
        <v>0.36459879109909366</v>
      </c>
      <c r="O14" s="29">
        <v>0.55937755489704433</v>
      </c>
      <c r="P14" s="29">
        <v>0.45905234116472654</v>
      </c>
      <c r="Q14" s="29">
        <v>0.4138484393545192</v>
      </c>
      <c r="R14" s="29">
        <v>7.738477914823387E-2</v>
      </c>
      <c r="S14" s="29">
        <v>0.29167455570140616</v>
      </c>
      <c r="T14" s="20">
        <v>0.50166495051995319</v>
      </c>
    </row>
    <row r="15" spans="1:20">
      <c r="A15" s="25" t="s">
        <v>5</v>
      </c>
      <c r="B15" s="5">
        <v>8.1</v>
      </c>
      <c r="C15" s="29">
        <v>0.59020365054433177</v>
      </c>
      <c r="D15" s="29">
        <v>0.80975723165249403</v>
      </c>
      <c r="E15" s="29">
        <v>1.2323086172344688</v>
      </c>
      <c r="F15" s="29">
        <v>0.12550826815412325</v>
      </c>
      <c r="G15" s="29">
        <v>1.7973081406055353</v>
      </c>
      <c r="H15" s="29">
        <v>0.77302217407788554</v>
      </c>
      <c r="I15" s="29">
        <v>0.77953970643990678</v>
      </c>
      <c r="J15" s="29">
        <v>0.37469023452310019</v>
      </c>
      <c r="K15" s="29">
        <v>0.71703870443589879</v>
      </c>
      <c r="L15" s="29">
        <v>0.89536723176081889</v>
      </c>
      <c r="M15" s="29">
        <v>0.15965840575962228</v>
      </c>
      <c r="N15" s="29">
        <v>0.41764985105345825</v>
      </c>
      <c r="O15" s="29">
        <v>0.5927670367762552</v>
      </c>
      <c r="P15" s="29">
        <v>0.44226252505010027</v>
      </c>
      <c r="Q15" s="29">
        <v>0.43201403888858797</v>
      </c>
      <c r="R15" s="29">
        <v>7.8489142797934286E-2</v>
      </c>
      <c r="S15" s="29">
        <v>0.2885222336565022</v>
      </c>
      <c r="T15" s="20">
        <v>0.54085825705464985</v>
      </c>
    </row>
    <row r="16" spans="1:20">
      <c r="A16" s="25" t="s">
        <v>5</v>
      </c>
      <c r="B16" s="5">
        <v>8.1999999999999993</v>
      </c>
      <c r="C16" s="29" t="s">
        <v>4</v>
      </c>
      <c r="D16" s="29" t="s">
        <v>4</v>
      </c>
      <c r="E16" s="29" t="s">
        <v>4</v>
      </c>
      <c r="F16" s="29">
        <v>0.1267934299287328</v>
      </c>
      <c r="G16" s="29" t="s">
        <v>4</v>
      </c>
      <c r="H16" s="29" t="s">
        <v>4</v>
      </c>
      <c r="I16" s="29" t="s">
        <v>4</v>
      </c>
      <c r="J16" s="29" t="s">
        <v>4</v>
      </c>
      <c r="K16" s="29" t="s">
        <v>4</v>
      </c>
      <c r="L16" s="29" t="s">
        <v>4</v>
      </c>
      <c r="M16" s="29">
        <v>0.15835405273119413</v>
      </c>
      <c r="N16" s="29" t="s">
        <v>4</v>
      </c>
      <c r="O16" s="29" t="s">
        <v>4</v>
      </c>
      <c r="P16" s="29" t="s">
        <v>4</v>
      </c>
      <c r="Q16" s="29" t="s">
        <v>4</v>
      </c>
      <c r="R16" s="29">
        <v>7.5382637146164194E-2</v>
      </c>
      <c r="S16" s="29" t="s">
        <v>4</v>
      </c>
      <c r="T16" s="20" t="s">
        <v>4</v>
      </c>
    </row>
    <row r="17" spans="1:20">
      <c r="A17" s="25" t="s">
        <v>3</v>
      </c>
      <c r="B17" s="5">
        <v>10.1</v>
      </c>
      <c r="C17" s="29">
        <v>0.64599948546436847</v>
      </c>
      <c r="D17" s="29">
        <v>0.84144612141481712</v>
      </c>
      <c r="E17" s="29">
        <v>1.2983037475345169</v>
      </c>
      <c r="F17" s="29">
        <v>0.11746076665809108</v>
      </c>
      <c r="G17" s="29">
        <v>1.803887446629922</v>
      </c>
      <c r="H17" s="29">
        <v>0.80997949653468049</v>
      </c>
      <c r="I17" s="29">
        <v>0.87835011810931551</v>
      </c>
      <c r="J17" s="29">
        <v>0.37236296071078678</v>
      </c>
      <c r="K17" s="29">
        <v>0.75910019671892603</v>
      </c>
      <c r="L17" s="29">
        <v>0.92771288911757155</v>
      </c>
      <c r="M17" s="29">
        <v>0.15801456603597072</v>
      </c>
      <c r="N17" s="29">
        <v>0.42017284239357822</v>
      </c>
      <c r="O17" s="29">
        <v>0.5999243164861896</v>
      </c>
      <c r="P17" s="29">
        <v>0.46862876254180613</v>
      </c>
      <c r="Q17" s="29">
        <v>0.4395651914046565</v>
      </c>
      <c r="R17" s="29">
        <v>7.6169696969696957E-2</v>
      </c>
      <c r="S17" s="29">
        <v>0.29475339970323255</v>
      </c>
      <c r="T17" s="20">
        <v>0.51010891004202064</v>
      </c>
    </row>
    <row r="18" spans="1:20">
      <c r="A18" s="25" t="s">
        <v>3</v>
      </c>
      <c r="B18" s="5">
        <v>10.199999999999999</v>
      </c>
      <c r="C18" s="29">
        <v>0.63981767220633623</v>
      </c>
      <c r="D18" s="29">
        <v>0.81192620738113574</v>
      </c>
      <c r="E18" s="29">
        <v>1.2858797882279667</v>
      </c>
      <c r="F18" s="29">
        <v>0.12268650377962122</v>
      </c>
      <c r="G18" s="29">
        <v>1.7866253658009275</v>
      </c>
      <c r="H18" s="29">
        <v>0.80222849656784145</v>
      </c>
      <c r="I18" s="29">
        <v>0.86994485382118814</v>
      </c>
      <c r="J18" s="29">
        <v>0.36879967879010939</v>
      </c>
      <c r="K18" s="29">
        <v>0.75183608000391233</v>
      </c>
      <c r="L18" s="29">
        <v>0.91883525381501108</v>
      </c>
      <c r="M18" s="29">
        <v>0.16080879174806301</v>
      </c>
      <c r="N18" s="29">
        <v>0.41615204964340041</v>
      </c>
      <c r="O18" s="29">
        <v>0.59418341393608243</v>
      </c>
      <c r="P18" s="29">
        <v>0.46414427677585579</v>
      </c>
      <c r="Q18" s="29">
        <v>0.4353588259366693</v>
      </c>
      <c r="R18" s="29">
        <v>9.2972548113043993E-2</v>
      </c>
      <c r="S18" s="29">
        <v>0.2919327930075078</v>
      </c>
      <c r="T18" s="20">
        <v>0.50522748506554194</v>
      </c>
    </row>
    <row r="19" spans="1:20">
      <c r="A19" s="25" t="s">
        <v>5</v>
      </c>
      <c r="B19" s="5">
        <v>11.1</v>
      </c>
      <c r="C19" s="29">
        <v>0.56311038402127223</v>
      </c>
      <c r="D19" s="29">
        <v>0.72776891863851889</v>
      </c>
      <c r="E19" s="29">
        <v>1.1163438631141303</v>
      </c>
      <c r="F19" s="29">
        <v>0.11922247244522891</v>
      </c>
      <c r="G19" s="29">
        <v>1.5829791812362148</v>
      </c>
      <c r="H19" s="29">
        <v>0.71270721740199638</v>
      </c>
      <c r="I19" s="29">
        <v>0.6692402572950209</v>
      </c>
      <c r="J19" s="29">
        <v>0.34676790421370546</v>
      </c>
      <c r="K19" s="29">
        <v>0.66069866587766968</v>
      </c>
      <c r="L19" s="29">
        <v>0.79247151733359988</v>
      </c>
      <c r="M19" s="29">
        <v>0.15505780185448306</v>
      </c>
      <c r="N19" s="29">
        <v>0.37180222750781955</v>
      </c>
      <c r="O19" s="29">
        <v>0.50742032538444404</v>
      </c>
      <c r="P19" s="29">
        <v>0.40269976291662501</v>
      </c>
      <c r="Q19" s="29">
        <v>0.3807092520154009</v>
      </c>
      <c r="R19" s="29">
        <v>7.4967422226300817E-2</v>
      </c>
      <c r="S19" s="29">
        <v>0.23253944344965913</v>
      </c>
      <c r="T19" s="20">
        <v>0.49246520599740246</v>
      </c>
    </row>
    <row r="20" spans="1:20" ht="14.3" thickBot="1">
      <c r="A20" s="26" t="s">
        <v>5</v>
      </c>
      <c r="B20" s="28">
        <v>11.2</v>
      </c>
      <c r="C20" s="30">
        <v>0.54614603106291737</v>
      </c>
      <c r="D20" s="30">
        <v>0.7022612670868551</v>
      </c>
      <c r="E20" s="30">
        <v>1.0577146677703844</v>
      </c>
      <c r="F20" s="30">
        <v>0.12586483745304397</v>
      </c>
      <c r="G20" s="30">
        <v>1.5029902740374217</v>
      </c>
      <c r="H20" s="30">
        <v>0.67772758302309566</v>
      </c>
      <c r="I20" s="30">
        <v>0.63245440083613191</v>
      </c>
      <c r="J20" s="30">
        <v>0.32084671536052151</v>
      </c>
      <c r="K20" s="30">
        <v>0.60752377366030608</v>
      </c>
      <c r="L20" s="30">
        <v>0.7810401543155322</v>
      </c>
      <c r="M20" s="30">
        <v>0.16194538338303929</v>
      </c>
      <c r="N20" s="30">
        <v>0.35168532630115901</v>
      </c>
      <c r="O20" s="30">
        <v>0.48849871056066729</v>
      </c>
      <c r="P20" s="30">
        <v>0.37575119804229196</v>
      </c>
      <c r="Q20" s="30">
        <v>0.36052703540935449</v>
      </c>
      <c r="R20" s="30">
        <v>7.3781604095546294E-2</v>
      </c>
      <c r="S20" s="30">
        <v>0.21897298490109907</v>
      </c>
      <c r="T20" s="22">
        <v>0.46074885191044518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5BDEC-BBE1-45A7-98BB-EB2E568953A2}">
  <dimension ref="A1:U9"/>
  <sheetViews>
    <sheetView workbookViewId="0"/>
  </sheetViews>
  <sheetFormatPr defaultColWidth="8.88671875" defaultRowHeight="13.6"/>
  <cols>
    <col min="1" max="1" width="11.77734375" customWidth="1"/>
    <col min="2" max="2" width="15.44140625" bestFit="1" customWidth="1"/>
    <col min="3" max="4" width="20" bestFit="1" customWidth="1"/>
    <col min="5" max="5" width="16" bestFit="1" customWidth="1"/>
    <col min="6" max="6" width="16.6640625" bestFit="1" customWidth="1"/>
  </cols>
  <sheetData>
    <row r="1" spans="1:21" s="134" customFormat="1" ht="14.95" thickBot="1">
      <c r="A1" s="107" t="s">
        <v>212</v>
      </c>
    </row>
    <row r="2" spans="1:21" ht="14.3" thickBot="1">
      <c r="U2" s="129"/>
    </row>
    <row r="3" spans="1:21" ht="14.95" thickBot="1">
      <c r="A3" s="50" t="s">
        <v>1</v>
      </c>
      <c r="B3" s="51" t="s">
        <v>210</v>
      </c>
      <c r="C3" s="51" t="s">
        <v>191</v>
      </c>
      <c r="D3" s="51" t="s">
        <v>190</v>
      </c>
      <c r="E3" s="53" t="s">
        <v>209</v>
      </c>
      <c r="T3" s="130"/>
    </row>
    <row r="4" spans="1:21">
      <c r="A4" s="132" t="s">
        <v>3</v>
      </c>
      <c r="B4" s="43">
        <v>6.97</v>
      </c>
      <c r="C4" s="3">
        <v>40.143186562500006</v>
      </c>
      <c r="D4" s="3">
        <v>7.685129640738368</v>
      </c>
      <c r="E4" s="125">
        <v>7.924901185770536</v>
      </c>
      <c r="T4" s="130"/>
    </row>
    <row r="5" spans="1:21" ht="14.3" thickBot="1">
      <c r="A5" s="132" t="s">
        <v>3</v>
      </c>
      <c r="B5" s="3">
        <v>6.41</v>
      </c>
      <c r="C5" s="3">
        <v>39.080989062500002</v>
      </c>
      <c r="D5" s="3">
        <v>7.7105061477456136</v>
      </c>
      <c r="E5" s="125">
        <v>7.9716651701089578</v>
      </c>
      <c r="T5" s="131"/>
    </row>
    <row r="6" spans="1:21">
      <c r="A6" s="132" t="s">
        <v>3</v>
      </c>
      <c r="B6" s="3" t="s">
        <v>211</v>
      </c>
      <c r="C6" s="3" t="s">
        <v>211</v>
      </c>
      <c r="D6" s="3" t="s">
        <v>211</v>
      </c>
      <c r="E6" s="125">
        <v>7.990459153249942</v>
      </c>
    </row>
    <row r="7" spans="1:21">
      <c r="A7" s="132" t="s">
        <v>5</v>
      </c>
      <c r="B7" s="3">
        <v>10.4</v>
      </c>
      <c r="C7" s="3">
        <v>39.249185422437677</v>
      </c>
      <c r="D7" s="3">
        <v>25.984671776074457</v>
      </c>
      <c r="E7" s="125">
        <v>5.6415376934597878</v>
      </c>
    </row>
    <row r="8" spans="1:21">
      <c r="A8" s="132" t="s">
        <v>5</v>
      </c>
      <c r="B8" s="3">
        <v>10.01</v>
      </c>
      <c r="C8" s="3">
        <v>39.307451641266113</v>
      </c>
      <c r="D8" s="3">
        <v>24.479722518675974</v>
      </c>
      <c r="E8" s="125">
        <v>5.6534288842439615</v>
      </c>
    </row>
    <row r="9" spans="1:21">
      <c r="A9" s="146" t="s">
        <v>5</v>
      </c>
      <c r="B9" s="13" t="s">
        <v>211</v>
      </c>
      <c r="C9" s="13" t="s">
        <v>211</v>
      </c>
      <c r="D9" s="13" t="s">
        <v>211</v>
      </c>
      <c r="E9" s="147">
        <v>5.6703603873417814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D73B3-7A1F-44DB-9D0B-11BE7F05F8CB}">
  <dimension ref="A1:S32"/>
  <sheetViews>
    <sheetView tabSelected="1" workbookViewId="0">
      <selection activeCell="I16" sqref="I16"/>
    </sheetView>
  </sheetViews>
  <sheetFormatPr defaultColWidth="8.88671875" defaultRowHeight="13.6"/>
  <cols>
    <col min="1" max="1" width="12.109375" customWidth="1"/>
  </cols>
  <sheetData>
    <row r="1" spans="1:19" s="110" customFormat="1" ht="14.3">
      <c r="A1" s="107" t="s">
        <v>215</v>
      </c>
    </row>
    <row r="4" spans="1:19" ht="14.95" thickBot="1">
      <c r="A4" s="16" t="s">
        <v>34</v>
      </c>
    </row>
    <row r="5" spans="1:19" ht="14.95" thickBot="1">
      <c r="A5" s="24" t="s">
        <v>1</v>
      </c>
      <c r="B5" s="27" t="s">
        <v>16</v>
      </c>
      <c r="C5" s="27" t="s">
        <v>17</v>
      </c>
      <c r="D5" s="27" t="s">
        <v>18</v>
      </c>
      <c r="E5" s="27" t="s">
        <v>19</v>
      </c>
      <c r="F5" s="27" t="s">
        <v>20</v>
      </c>
      <c r="G5" s="27" t="s">
        <v>21</v>
      </c>
      <c r="H5" s="27" t="s">
        <v>22</v>
      </c>
      <c r="I5" s="27" t="s">
        <v>23</v>
      </c>
      <c r="J5" s="27" t="s">
        <v>24</v>
      </c>
      <c r="K5" s="27" t="s">
        <v>25</v>
      </c>
      <c r="L5" s="27" t="s">
        <v>26</v>
      </c>
      <c r="M5" s="27" t="s">
        <v>27</v>
      </c>
      <c r="N5" s="27" t="s">
        <v>28</v>
      </c>
      <c r="O5" s="27" t="s">
        <v>29</v>
      </c>
      <c r="P5" s="27" t="s">
        <v>30</v>
      </c>
      <c r="Q5" s="27" t="s">
        <v>31</v>
      </c>
      <c r="R5" s="27" t="s">
        <v>32</v>
      </c>
      <c r="S5" s="23" t="s">
        <v>33</v>
      </c>
    </row>
    <row r="6" spans="1:19">
      <c r="A6" s="25" t="s">
        <v>3</v>
      </c>
      <c r="B6" s="29">
        <v>1.3610837593119212</v>
      </c>
      <c r="C6" s="29">
        <v>1.4994208352752643</v>
      </c>
      <c r="D6" s="29">
        <v>2.5132998532025033</v>
      </c>
      <c r="E6" s="29">
        <v>0.20278885335951932</v>
      </c>
      <c r="F6" s="29">
        <v>4.7623369363935675</v>
      </c>
      <c r="G6" s="29">
        <v>1.1926392096362963</v>
      </c>
      <c r="H6" s="29">
        <v>0.91170271637676881</v>
      </c>
      <c r="I6" s="29">
        <v>0.9506754429471157</v>
      </c>
      <c r="J6" s="29">
        <v>2.0963533906732503</v>
      </c>
      <c r="K6" s="29">
        <v>2.0265251861138052</v>
      </c>
      <c r="L6" s="29">
        <v>0.2679014039224093</v>
      </c>
      <c r="M6" s="29">
        <v>1.0897032198248902</v>
      </c>
      <c r="N6" s="29">
        <v>1.1541894908943187</v>
      </c>
      <c r="O6" s="29">
        <v>1.2063926446727964</v>
      </c>
      <c r="P6" s="29">
        <v>1.1001365092103592</v>
      </c>
      <c r="Q6" s="29">
        <v>0.29403259170587792</v>
      </c>
      <c r="R6" s="29">
        <v>0.51046941801895673</v>
      </c>
      <c r="S6" s="20">
        <v>1.3158728718724535</v>
      </c>
    </row>
    <row r="7" spans="1:19">
      <c r="A7" s="25" t="s">
        <v>3</v>
      </c>
      <c r="B7" s="29">
        <v>1.8296822652868185</v>
      </c>
      <c r="C7" s="29">
        <v>1.8251129159101367</v>
      </c>
      <c r="D7" s="29">
        <v>2.9398199446341917</v>
      </c>
      <c r="E7" s="29">
        <v>0.15633933752980023</v>
      </c>
      <c r="F7" s="29">
        <v>5.6485539707908341</v>
      </c>
      <c r="G7" s="29">
        <v>1.6305767849829953</v>
      </c>
      <c r="H7" s="29">
        <v>0.91480534729955787</v>
      </c>
      <c r="I7" s="29">
        <v>1.3955577403667685</v>
      </c>
      <c r="J7" s="29">
        <v>2.74134243705854</v>
      </c>
      <c r="K7" s="29">
        <v>2.3252444477579024</v>
      </c>
      <c r="L7" s="29">
        <v>0.22130640813842276</v>
      </c>
      <c r="M7" s="29">
        <v>1.6365767632384287</v>
      </c>
      <c r="N7" s="29">
        <v>1.2970265340662286</v>
      </c>
      <c r="O7" s="29">
        <v>1.4978525687322453</v>
      </c>
      <c r="P7" s="29">
        <v>1.4016751392817148</v>
      </c>
      <c r="Q7" s="29">
        <v>0.28955436106733107</v>
      </c>
      <c r="R7" s="29">
        <v>0.88966649529877306</v>
      </c>
      <c r="S7" s="20">
        <v>1.6338384285512373</v>
      </c>
    </row>
    <row r="8" spans="1:19">
      <c r="A8" s="25" t="s">
        <v>5</v>
      </c>
      <c r="B8" s="29">
        <v>1.2892826453046953</v>
      </c>
      <c r="C8" s="29">
        <v>0.85323918495030449</v>
      </c>
      <c r="D8" s="29">
        <v>1.6705528960108835</v>
      </c>
      <c r="E8" s="29">
        <v>0.10761147867111451</v>
      </c>
      <c r="F8" s="29">
        <v>2.3725427103143009</v>
      </c>
      <c r="G8" s="29">
        <v>0.95993644515945298</v>
      </c>
      <c r="H8" s="29">
        <v>2.1495937142108974</v>
      </c>
      <c r="I8" s="29">
        <v>0.69590640141784399</v>
      </c>
      <c r="J8" s="29">
        <v>1.1911681245252155</v>
      </c>
      <c r="K8" s="29">
        <v>1.3015532978270323</v>
      </c>
      <c r="L8" s="29">
        <v>8.8924725848608027E-2</v>
      </c>
      <c r="M8" s="29">
        <v>0.5430513313023474</v>
      </c>
      <c r="N8" s="29">
        <v>0.9057394562556319</v>
      </c>
      <c r="O8" s="29">
        <v>0.88889032024395886</v>
      </c>
      <c r="P8" s="29">
        <v>0.73889951870685755</v>
      </c>
      <c r="Q8" s="29">
        <v>0.1076819027805222</v>
      </c>
      <c r="R8" s="29">
        <v>0.72992912953044353</v>
      </c>
      <c r="S8" s="20">
        <v>1.2271436088909222</v>
      </c>
    </row>
    <row r="9" spans="1:19" ht="14.3" thickBot="1">
      <c r="A9" s="26" t="s">
        <v>5</v>
      </c>
      <c r="B9" s="30">
        <v>1.2384335855304751</v>
      </c>
      <c r="C9" s="30">
        <v>0.8788927436164985</v>
      </c>
      <c r="D9" s="30">
        <v>1.6186930431095281</v>
      </c>
      <c r="E9" s="30">
        <v>0.11163141441219288</v>
      </c>
      <c r="F9" s="30">
        <v>2.2656372886513521</v>
      </c>
      <c r="G9" s="30">
        <v>0.921350448746038</v>
      </c>
      <c r="H9" s="30">
        <v>2.1333939793371788</v>
      </c>
      <c r="I9" s="30">
        <v>0.67957642649803762</v>
      </c>
      <c r="J9" s="30">
        <v>1.1732992410620922</v>
      </c>
      <c r="K9" s="30">
        <v>1.2749907453636962</v>
      </c>
      <c r="L9" s="30">
        <v>8.2292417384571742E-2</v>
      </c>
      <c r="M9" s="30">
        <v>0.53441696349972923</v>
      </c>
      <c r="N9" s="30">
        <v>0.9093350237935125</v>
      </c>
      <c r="O9" s="30">
        <v>0.85109392054477118</v>
      </c>
      <c r="P9" s="30">
        <v>0.72238561971610926</v>
      </c>
      <c r="Q9" s="30">
        <v>5.1144601967578994E-2</v>
      </c>
      <c r="R9" s="30">
        <v>0.75084438523198804</v>
      </c>
      <c r="S9" s="22">
        <v>1.1965148039728546</v>
      </c>
    </row>
    <row r="11" spans="1:19" ht="14.3" thickBot="1"/>
    <row r="12" spans="1:19" ht="14.95" thickBot="1">
      <c r="B12" s="143" t="s">
        <v>213</v>
      </c>
      <c r="C12" s="144"/>
      <c r="D12" s="144"/>
      <c r="E12" s="145"/>
    </row>
    <row r="13" spans="1:19" ht="14.95" thickBot="1">
      <c r="A13" s="121" t="s">
        <v>214</v>
      </c>
      <c r="B13" s="143" t="s">
        <v>3</v>
      </c>
      <c r="C13" s="145"/>
      <c r="D13" s="144" t="s">
        <v>5</v>
      </c>
      <c r="E13" s="145"/>
    </row>
    <row r="14" spans="1:19">
      <c r="A14" s="122"/>
      <c r="B14" s="126" t="s">
        <v>208</v>
      </c>
      <c r="C14" s="126" t="s">
        <v>6</v>
      </c>
      <c r="D14" s="126" t="s">
        <v>208</v>
      </c>
      <c r="E14" s="127" t="s">
        <v>6</v>
      </c>
    </row>
    <row r="15" spans="1:19" ht="14.3">
      <c r="A15" s="123" t="s">
        <v>16</v>
      </c>
      <c r="B15" s="3">
        <v>1.59538301229937</v>
      </c>
      <c r="C15" s="3">
        <v>0.2342992529874475</v>
      </c>
      <c r="D15" s="3">
        <v>1.2638581154175852</v>
      </c>
      <c r="E15" s="125">
        <v>2.5424529887110081E-2</v>
      </c>
    </row>
    <row r="16" spans="1:19" ht="14.3">
      <c r="A16" s="123" t="s">
        <v>17</v>
      </c>
      <c r="B16" s="3">
        <v>1.6622668755927004</v>
      </c>
      <c r="C16" s="3">
        <v>0.16284604031743621</v>
      </c>
      <c r="D16" s="3">
        <v>0.86606596428340143</v>
      </c>
      <c r="E16" s="125">
        <v>1.2826779333097005E-2</v>
      </c>
    </row>
    <row r="17" spans="1:5" ht="14.3">
      <c r="A17" s="123" t="s">
        <v>18</v>
      </c>
      <c r="B17" s="3">
        <v>2.7265598989183477</v>
      </c>
      <c r="C17" s="3">
        <v>0.21326004571584423</v>
      </c>
      <c r="D17" s="3">
        <v>1.6446229695602059</v>
      </c>
      <c r="E17" s="125">
        <v>2.5929926450677709E-2</v>
      </c>
    </row>
    <row r="18" spans="1:5" ht="14.3">
      <c r="A18" s="123" t="s">
        <v>19</v>
      </c>
      <c r="B18" s="3">
        <v>0.17956409544465979</v>
      </c>
      <c r="C18" s="3">
        <v>2.3224757914859478E-2</v>
      </c>
      <c r="D18" s="3">
        <v>0.10962144654165369</v>
      </c>
      <c r="E18" s="125">
        <v>2.0099678705391838E-3</v>
      </c>
    </row>
    <row r="19" spans="1:5" ht="14.3">
      <c r="A19" s="123" t="s">
        <v>20</v>
      </c>
      <c r="B19" s="3">
        <v>5.2054454535922012</v>
      </c>
      <c r="C19" s="3">
        <v>0.44310851719863331</v>
      </c>
      <c r="D19" s="3">
        <v>2.3190899994828262</v>
      </c>
      <c r="E19" s="125">
        <v>5.3452710831474404E-2</v>
      </c>
    </row>
    <row r="20" spans="1:5" ht="14.3">
      <c r="A20" s="123" t="s">
        <v>21</v>
      </c>
      <c r="B20" s="3">
        <v>1.4116079973096458</v>
      </c>
      <c r="C20" s="3">
        <v>0.21896878767334971</v>
      </c>
      <c r="D20" s="3">
        <v>0.94064344695274549</v>
      </c>
      <c r="E20" s="125">
        <v>1.929299820670749E-2</v>
      </c>
    </row>
    <row r="21" spans="1:5" ht="14.3">
      <c r="A21" s="123" t="s">
        <v>22</v>
      </c>
      <c r="B21" s="3">
        <v>0.91325403183816334</v>
      </c>
      <c r="C21" s="3">
        <v>1.5513154613945312E-3</v>
      </c>
      <c r="D21" s="3">
        <v>2.1414938467740381</v>
      </c>
      <c r="E21" s="125">
        <v>8.0998674368593093E-3</v>
      </c>
    </row>
    <row r="22" spans="1:5" ht="14.3">
      <c r="A22" s="123" t="s">
        <v>23</v>
      </c>
      <c r="B22" s="3">
        <v>1.1731165916569422</v>
      </c>
      <c r="C22" s="3">
        <v>0.22244114870982656</v>
      </c>
      <c r="D22" s="3">
        <v>0.68774141395794075</v>
      </c>
      <c r="E22" s="125">
        <v>8.1649874599031835E-3</v>
      </c>
    </row>
    <row r="23" spans="1:5" ht="14.3">
      <c r="A23" s="123" t="s">
        <v>24</v>
      </c>
      <c r="B23" s="3">
        <v>2.4188479138658954</v>
      </c>
      <c r="C23" s="3">
        <v>0.32249452319264371</v>
      </c>
      <c r="D23" s="3">
        <v>1.1822336827936537</v>
      </c>
      <c r="E23" s="125">
        <v>8.9344417315616598E-3</v>
      </c>
    </row>
    <row r="24" spans="1:5" ht="14.3">
      <c r="A24" s="123" t="s">
        <v>25</v>
      </c>
      <c r="B24" s="3">
        <v>2.175884816935854</v>
      </c>
      <c r="C24" s="3">
        <v>0.14935963082204862</v>
      </c>
      <c r="D24" s="3">
        <v>1.2882720215953642</v>
      </c>
      <c r="E24" s="125">
        <v>1.3281276231668082E-2</v>
      </c>
    </row>
    <row r="25" spans="1:5" ht="14.3">
      <c r="A25" s="123" t="s">
        <v>26</v>
      </c>
      <c r="B25" s="3">
        <v>0.24460390603041604</v>
      </c>
      <c r="C25" s="3">
        <v>2.3297497891993271E-2</v>
      </c>
      <c r="D25" s="3">
        <v>8.5608571616589885E-2</v>
      </c>
      <c r="E25" s="125">
        <v>3.3161542320181425E-3</v>
      </c>
    </row>
    <row r="26" spans="1:5" ht="14.3">
      <c r="A26" s="123" t="s">
        <v>27</v>
      </c>
      <c r="B26" s="3">
        <v>1.3631399915316593</v>
      </c>
      <c r="C26" s="3">
        <v>0.2734367717067695</v>
      </c>
      <c r="D26" s="3">
        <v>0.53873414740103831</v>
      </c>
      <c r="E26" s="125">
        <v>4.3171839013090851E-3</v>
      </c>
    </row>
    <row r="27" spans="1:5" ht="14.3">
      <c r="A27" s="123" t="s">
        <v>28</v>
      </c>
      <c r="B27" s="3">
        <v>1.2256080124802735</v>
      </c>
      <c r="C27" s="3">
        <v>7.1418521585954964E-2</v>
      </c>
      <c r="D27" s="3">
        <v>0.90753724002457226</v>
      </c>
      <c r="E27" s="125">
        <v>1.7977837689402976E-3</v>
      </c>
    </row>
    <row r="28" spans="1:5" ht="14.3">
      <c r="A28" s="123" t="s">
        <v>29</v>
      </c>
      <c r="B28" s="3">
        <v>1.3521226067025207</v>
      </c>
      <c r="C28" s="3">
        <v>0.14572996202972582</v>
      </c>
      <c r="D28" s="3">
        <v>0.86999212039436502</v>
      </c>
      <c r="E28" s="125">
        <v>1.8898199849593844E-2</v>
      </c>
    </row>
    <row r="29" spans="1:5" ht="14.3">
      <c r="A29" s="123" t="s">
        <v>30</v>
      </c>
      <c r="B29" s="3">
        <v>1.2509058242460371</v>
      </c>
      <c r="C29" s="3">
        <v>0.15076931503567623</v>
      </c>
      <c r="D29" s="3">
        <v>0.73064256921148341</v>
      </c>
      <c r="E29" s="125">
        <v>8.256949495374144E-3</v>
      </c>
    </row>
    <row r="30" spans="1:5" ht="14.3">
      <c r="A30" s="123" t="s">
        <v>31</v>
      </c>
      <c r="B30" s="3">
        <v>0.29179347638660447</v>
      </c>
      <c r="C30" s="3">
        <v>2.239115319273427E-3</v>
      </c>
      <c r="D30" s="3">
        <v>7.94132523740506E-2</v>
      </c>
      <c r="E30" s="125">
        <v>2.8268650406471595E-2</v>
      </c>
    </row>
    <row r="31" spans="1:5" ht="14.3">
      <c r="A31" s="123" t="s">
        <v>32</v>
      </c>
      <c r="B31" s="3">
        <v>0.7000679566588649</v>
      </c>
      <c r="C31" s="3">
        <v>0.18959853863990808</v>
      </c>
      <c r="D31" s="3">
        <v>0.74038675738121573</v>
      </c>
      <c r="E31" s="125">
        <v>1.0457627850772255E-2</v>
      </c>
    </row>
    <row r="32" spans="1:5" ht="14.95" thickBot="1">
      <c r="A32" s="124" t="s">
        <v>33</v>
      </c>
      <c r="B32" s="48">
        <v>1.4748556502118455</v>
      </c>
      <c r="C32" s="48">
        <v>0.1589827783393907</v>
      </c>
      <c r="D32" s="48">
        <v>1.2118292064318883</v>
      </c>
      <c r="E32" s="128">
        <v>1.5314402459033816E-2</v>
      </c>
    </row>
  </sheetData>
  <mergeCells count="3">
    <mergeCell ref="B12:E12"/>
    <mergeCell ref="B13:C13"/>
    <mergeCell ref="D13:E1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Literature Search</vt:lpstr>
      <vt:lpstr>Figure 2 and Table S3</vt:lpstr>
      <vt:lpstr>Table S2</vt:lpstr>
      <vt:lpstr>Table 4</vt:lpstr>
      <vt:lpstr>Data for section 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Annalena Barth</dc:creator>
  <cp:lastModifiedBy>Tom Wilke</cp:lastModifiedBy>
  <dcterms:created xsi:type="dcterms:W3CDTF">2024-08-06T06:45:35Z</dcterms:created>
  <dcterms:modified xsi:type="dcterms:W3CDTF">2024-08-22T10:20:02Z</dcterms:modified>
</cp:coreProperties>
</file>