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N:\Master PC Giessen\Projekte\2023 Berichterstattung zu Umfragen\Papier\Revision\JLUPub\"/>
    </mc:Choice>
  </mc:AlternateContent>
  <xr:revisionPtr revIDLastSave="0" documentId="13_ncr:1_{016BBEF2-DFB7-4395-93C3-160A3703E382}" xr6:coauthVersionLast="37" xr6:coauthVersionMax="47" xr10:uidLastSave="{00000000-0000-0000-0000-000000000000}"/>
  <bookViews>
    <workbookView xWindow="28680" yWindow="-5400" windowWidth="38640" windowHeight="21240" xr2:uid="{00000000-000D-0000-FFFF-FFFF00000000}"/>
  </bookViews>
  <sheets>
    <sheet name="Articles Der SPIEGEL" sheetId="1" r:id="rId1"/>
    <sheet name="Figure 2" sheetId="2" r:id="rId2"/>
  </sheets>
  <definedNames>
    <definedName name="_xlnm._FilterDatabase" localSheetId="0" hidden="1">'Articles Der SPIEGEL'!$B$1:$K$266</definedName>
  </definedNames>
  <calcPr calcId="179021"/>
</workbook>
</file>

<file path=xl/calcChain.xml><?xml version="1.0" encoding="utf-8"?>
<calcChain xmlns="http://schemas.openxmlformats.org/spreadsheetml/2006/main">
  <c r="D280" i="1" l="1"/>
  <c r="D279" i="1"/>
  <c r="D278" i="1"/>
  <c r="D277" i="1"/>
  <c r="K267" i="1"/>
  <c r="J267" i="1"/>
  <c r="J268" i="1"/>
  <c r="I267" i="1"/>
  <c r="I268" i="1" s="1"/>
  <c r="F267" i="1"/>
  <c r="F268" i="1" s="1"/>
  <c r="E267" i="1"/>
  <c r="E268" i="1" s="1"/>
  <c r="B267" i="1"/>
  <c r="F5" i="2" l="1"/>
  <c r="F6" i="2"/>
  <c r="F7" i="2"/>
  <c r="F4" i="2"/>
  <c r="C5" i="2" l="1"/>
  <c r="C6" i="2"/>
  <c r="C7" i="2"/>
  <c r="C4" i="2"/>
  <c r="G110" i="1" l="1"/>
  <c r="G270" i="1" l="1"/>
  <c r="G274" i="1"/>
  <c r="G267" i="1"/>
  <c r="G268" i="1" s="1"/>
  <c r="G273" i="1"/>
  <c r="G272" i="1"/>
  <c r="G271" i="1"/>
  <c r="G269" i="1"/>
</calcChain>
</file>

<file path=xl/sharedStrings.xml><?xml version="1.0" encoding="utf-8"?>
<sst xmlns="http://schemas.openxmlformats.org/spreadsheetml/2006/main" count="1015" uniqueCount="877">
  <si>
    <t>Publication</t>
  </si>
  <si>
    <t>Date</t>
  </si>
  <si>
    <r>
      <rPr>
        <b/>
        <u/>
        <sz val="10"/>
        <color rgb="FF0000FF"/>
        <rFont val="Arial"/>
        <family val="2"/>
      </rPr>
      <t>FDP rutscht laut Umfrage unter Fünfprozenthürde</t>
    </r>
  </si>
  <si>
    <t>SPIEGEL ONLINE, POLITIK/DEUTSCHLAND; ARD-»Deutschlandtrend«, 348 words</t>
  </si>
  <si>
    <r>
      <rPr>
        <b/>
        <u/>
        <sz val="10"/>
        <color rgb="FF0000FF"/>
        <rFont val="Arial"/>
        <family val="2"/>
      </rPr>
      <t>AfD in Ostdeutschland bei 32 Prozent   deutlich vor der CDU</t>
    </r>
  </si>
  <si>
    <t>SPIEGEL ONLINE, POLITIK/DEUTSCHLAND; SPIEGEL-Umfrage, 233 words</t>
  </si>
  <si>
    <r>
      <rPr>
        <b/>
        <u/>
        <sz val="10"/>
        <color rgb="FF0000FF"/>
        <rFont val="Arial"/>
        <family val="2"/>
      </rPr>
      <t>Deutsche wollen bei Weihnachtsgeschenken nicht sparen</t>
    </r>
  </si>
  <si>
    <t>SPIEGEL ONLINE, WIRTSCHAFT/VERBRAUCHER &amp; SERVICE; Trotz Inflation und mauer Wirtschaft, 459 words</t>
  </si>
  <si>
    <r>
      <rPr>
        <b/>
        <u/>
        <sz val="10"/>
        <color rgb="FF0000FF"/>
        <rFont val="Arial"/>
        <family val="2"/>
      </rPr>
      <t>Fast die Hälfte der Menschen in Deutschland fürchtet Verschlechterung ihrer Lage</t>
    </r>
  </si>
  <si>
    <t>SPIEGEL ONLINE, WIRTSCHAFT; Sorge um die Zukunft, 280 words</t>
  </si>
  <si>
    <r>
      <rPr>
        <b/>
        <u/>
        <sz val="10"/>
        <color rgb="FF0000FF"/>
        <rFont val="Arial"/>
        <family val="2"/>
      </rPr>
      <t>Deutsche Wirtschaft erwartet für 2024 »ökonomische Schockstarre«</t>
    </r>
  </si>
  <si>
    <t>SPIEGEL ONLINE, WIRTSCHAFT; IW-Firmenumfrage, 338 words</t>
  </si>
  <si>
    <t>SPIEGEL ONLINE, AUSLAND; Umfrage unter US-Wählern, 448 words</t>
  </si>
  <si>
    <t>SPIEGEL ONLINE, PANORAMA/BILDUNG; Umfrage unter Schulleitern, 465 words</t>
  </si>
  <si>
    <t>SPIEGEL ONLINE, WIRTSCHAFT/VERBRAUCHER &amp; SERVICE; Teure Einkäufe, 678 words</t>
  </si>
  <si>
    <t>SPIEGEL ONLINE, POLITIK/DEUTSCHLAND; Parteitag der Sozialdemokraten, 446 words</t>
  </si>
  <si>
    <t>SPIEGEL ONLINE, WIRTSCHAFT; Umfrage, 211 words</t>
  </si>
  <si>
    <t>SPIEGEL ONLINE, WIRTSCHAFT; Investitionen für Innovationen auf Tiefststand, 338 words</t>
  </si>
  <si>
    <t>SPIEGEL ONLINE, WIRTSCHAFT/UNTERNEHMEN; Minus von 5,5 Prozent erwartet, 559 words</t>
  </si>
  <si>
    <t>SPIEGEL ONLINE, PANORAMA; Kritische Einstellung zu Hormonen, 359 words</t>
  </si>
  <si>
    <t>SPIEGEL ONLINE, WIRTSCHAFT; Sand im Getriebe, 208 words</t>
  </si>
  <si>
    <t>SPIEGEL ONLINE, AUSLAND; Umfrage ein Jahr vor US-Präsidentschaftswahl, 319 words</t>
  </si>
  <si>
    <t>SPIEGEL ONLINE, NETZWELT; Umfrage zu Musk-Plattform, 317 words</t>
  </si>
  <si>
    <t>SPIEGEL ONLINE, WIRTSCHAFT; Zusteller und Klimaschutz, 278 words</t>
  </si>
  <si>
    <t>SPIEGEL ONLINE, AUSLAND; Kurz vor Anmeldefrist, 418 words</t>
  </si>
  <si>
    <t>SPIEGEL ONLINE, WIRTSCHAFT; Spendenrat alarmiert, 297 words</t>
  </si>
  <si>
    <t>SPIEGEL ONLINE, NETZWELT/WEB; Umfrage unter Privatkunden, 479 words</t>
  </si>
  <si>
    <t>SPIEGEL ONLINE, NETZWELT; Ultrarechter Verschwörungstheoretiker, 347 words</t>
  </si>
  <si>
    <t>SPIEGEL ONLINE, WIRTSCHAFT; Gesundheit, 270 words</t>
  </si>
  <si>
    <t>SPIEGEL ONLINE, WIRTSCHAFT; Wahlsieger in Argentinien, 320 words</t>
  </si>
  <si>
    <t>SPIEGEL ONLINE, MOBILITÄT; Drängeln, Hupen, Überholen, 563 words</t>
  </si>
  <si>
    <t>SPIEGEL ONLINE, WIRTSCHAFT/VERBRAUCHER &amp; SERVICE; Verbraucherpreise, 373 words</t>
  </si>
  <si>
    <t>SPIEGEL ONLINE, WIRTSCHAFT; Studie von Boston Consulting, 252 words</t>
  </si>
  <si>
    <t>SPIEGEL ONLINE, AUSLAND; Studie zur Außen- und Sicherheitspolitik, 705 words</t>
  </si>
  <si>
    <t>SPIEGEL ONLINE, NETZWELT/WEB; Roboter-Journalismus, 573 words</t>
  </si>
  <si>
    <t>SPIEGEL ONLINE, AUSLAND; Ein Jahr vor den US-Präsidentschaftswahlen, 349 words</t>
  </si>
  <si>
    <t>SPIEGEL ONLINE, WIRTSCHAFT; Ankündigung von Kanzler Scholz, 750 words</t>
  </si>
  <si>
    <t>SPIEGEL ONLINE, WISSENSCHAFT/WELTALL; ISS-Gemüse, 436 words</t>
  </si>
  <si>
    <t>SPIEGEL ONLINE, WIRTSCHAFT; Verbraucher-Barometer, 279 words</t>
  </si>
  <si>
    <t>SPIEGEL ONLINE, WIRTSCHAFT/SOZIALES; Migrationsdebatte, 215 words</t>
  </si>
  <si>
    <t>SPIEGEL ONLINE, JOB &amp; KARRIERE; Umfrage in Großstädten, 482 words</t>
  </si>
  <si>
    <t>SPIEGEL ONLINE, PANORAMA; Grünen-Politiker Gesenhues zur Umweltpolitik, 535 words</t>
  </si>
  <si>
    <t>SPIEGEL ONLINE, WIRTSCHAFT; Teure Prüfungen, 483 words</t>
  </si>
  <si>
    <t>SPIEGEL ONLINE, POLITIK; ARD-Umfrage, 365 words</t>
  </si>
  <si>
    <t>SPIEGEL ONLINE, WIRTSCHAFT/UNTERNEHMEN; Ifo-Umfrage für Stiftung, 367 words</t>
  </si>
  <si>
    <t>SPIEGEL ONLINE, AUSLAND; Betrugsprozess gegen Ex-Präsident, 390 words</t>
  </si>
  <si>
    <t>SPIEGEL ONLINE, WIRTSCHAFT; Repräsentative Umfrage, 246 words</t>
  </si>
  <si>
    <t>SPIEGEL ONLINE, MOBILITÄT; SPIEGEL-Umfrage, 1099 words</t>
  </si>
  <si>
    <t>SPIEGEL ONLINE, POLITIK; Vor Landtagswahl in Bayern, 331 words</t>
  </si>
  <si>
    <t>SPIEGEL ONLINE, POLITIK/DEUTSCHLAND; SPIEGEL-Umfrage zur Bayernwahl, 320 words</t>
  </si>
  <si>
    <t>SPIEGEL ONLINE, PANORAMA/GESELLSCHAFT; Befragung in 13 EU-Staaten, 412 words</t>
  </si>
  <si>
    <t>SPIEGEL ONLINE, AUSLAND; Alles Gute vom SPIEGEL, 1137 words</t>
  </si>
  <si>
    <t>SPIEGEL ONLINE, WIRTSCHAFT/VERBRAUCHER &amp; SERVICE; Pass genügt, 489 words</t>
  </si>
  <si>
    <t>SPIEGEL ONLINE, POLITIK/DEUTSCHLAND; SPIEGEL-Umfrage zur Hessenwahl, 424 words</t>
  </si>
  <si>
    <t>SPIEGEL ONLINE, PANORAMA/GESELLSCHAFT; Befragung zu Befindlichkeiten, 460 words</t>
  </si>
  <si>
    <t>SPIEGEL ONLINE, WIRTSCHAFT; Ifo-Umfrage unter Betrieben, 358 words</t>
  </si>
  <si>
    <t>SPIEGEL ONLINE, POLITIK/DEUTSCHLAND; SPIEGEL-Umfrage, 328 words</t>
  </si>
  <si>
    <t>SPIEGEL ONLINE, PANORAMA/JUSTIZ &amp; KRIMINALITÄT; Alabama und Texas, 416 words</t>
  </si>
  <si>
    <t>SPIEGEL ONLINE, NETZWELT/APPS; Umfrage, 290 words</t>
  </si>
  <si>
    <t>SPIEGEL ONLINE, AUSLAND; Wahlkampf in Taiwan, 426 words</t>
  </si>
  <si>
    <t>SPIEGEL ONLINE, WIRTSCHAFT/UNTERNEHMEN; Ifo-Index steigt, 542 words</t>
  </si>
  <si>
    <t>SPIEGEL ONLINE, WIRTSCHAFT; Fachkräftemangel, 300 words</t>
  </si>
  <si>
    <t>SPIEGEL ONLINE, POLITIK/DEUTSCHLAND; SPIEGEL-Umfrage, 324 words</t>
  </si>
  <si>
    <t>SPIEGEL ONLINE, POLITIK/DEUTSCHLAND; »Deutschlandtrend«, 229 words</t>
  </si>
  <si>
    <t>SPIEGEL ONLINE, SPORT/FUSSBALL-NEWS; Hohe Kosten für Klubs, 515 words</t>
  </si>
  <si>
    <t>SPIEGEL ONLINE, FAMILIE, 1011 words</t>
  </si>
  <si>
    <t>SPIEGEL ONLINE, WIRTSCHAFT/UNTERNEHMEN; Homeoffice-Boom, 228 words</t>
  </si>
  <si>
    <t>SPIEGEL ONLINE, PANORAMA/BILDUNG; Bildung, 209 words</t>
  </si>
  <si>
    <t>SPIEGEL ONLINE, WIRTSCHAFT; WSI-Studie, 492 words</t>
  </si>
  <si>
    <t>SPIEGEL ONLINE, GESUNDHEIT/DIAGNOSE; Krankenkassenreport, 1173 words</t>
  </si>
  <si>
    <t>SPIEGEL ONLINE, WIRTSCHAFT; Mittelstandsumfrage, 303 words</t>
  </si>
  <si>
    <t>SPIEGEL ONLINE, WIRTSCHAFT/VERBRAUCHER &amp; SERVICE; KfW-Umfrage, 367 words</t>
  </si>
  <si>
    <t>SPIEGEL ONLINE, PANORAMA/BILDUNG; DGB-Umfrage, 365 words</t>
  </si>
  <si>
    <t>SPIEGEL ONLINE, PANORAMA/JUSTIZ &amp; KRIMINALITÄT; Todesstrafe in den USA, 444 words</t>
  </si>
  <si>
    <t>SPIEGEL ONLINE, POLITIK/DEUTSCHLAND; Deutliche Verluste, 526 words</t>
  </si>
  <si>
    <t>SPIEGEL ONLINE, POLITIK/DEUTSCHLAND; Umfrage vor der Landtagswahl, 366 words</t>
  </si>
  <si>
    <t>SPIEGEL ONLINE, WIRTSCHAFT/SOZIALES; Mehrkosten für Hauseigentümer, 792 words</t>
  </si>
  <si>
    <t>SPIEGEL ONLINE, WIRTSCHAFT; Umfrage, 311 words</t>
  </si>
  <si>
    <t>SPIEGEL ONLINE, PANORAMA; »Glücksspielatlas«, 583 words</t>
  </si>
  <si>
    <t>SPIEGEL ONLINE, WIRTSCHAFT; Umfrage bei Personalverantwortlichen, 362 words</t>
  </si>
  <si>
    <t>SPIEGEL ONLINE, WIRTSCHAFT; Umfrage, 271 words</t>
  </si>
  <si>
    <t>SPIEGEL ONLINE, POLITIK/DEUTSCHLAND; Flucht nach Deutschland, 324 words</t>
  </si>
  <si>
    <t>SPIEGEL ONLINE, WIRTSCHAFT; 3,8 Prozent, 375 words</t>
  </si>
  <si>
    <t>SPIEGEL ONLINE, WIRTSCHAFT/UNTERNEHMEN; Ifo-Geschäftsklimaindex, 313 words</t>
  </si>
  <si>
    <t>SPIEGEL ONLINE, WIRTSCHAFT/UNTERNEHMEN; Konjunkturumfrage, 358 words</t>
  </si>
  <si>
    <t>SPIEGEL ONLINE, WIRTSCHAFT/UNTERNEHMEN; Stärkster Rückgang seit 2020, 463 words</t>
  </si>
  <si>
    <t>SPIEGEL ONLINE, WIRTSCHAFT; Nach zehn Erhöhungen in Folge, 366 words</t>
  </si>
  <si>
    <t>SPIEGEL ONLINE, AUSLAND; US-Betrugsprozess gegen Donald Trump, 623 words</t>
  </si>
  <si>
    <t>SPIEGEL ONLINE, WIRTSCHAFT/VERBRAUCHER &amp; SERVICE; Höhere Zinsen, 310 words</t>
  </si>
  <si>
    <t>SPIEGEL ONLINE, POLITIK/DEUTSCHLAND; SPIEGEL-Umfrage zur Bayernwahl, 508 words</t>
  </si>
  <si>
    <t>SPIEGEL ONLINE, PANORAMA; Erinnerung an Opfer des Nationalsozialismus, 241 words</t>
  </si>
  <si>
    <t>SPIEGEL ONLINE, POLITIK/DEUTSCHLAND; SPIEGEL-Umfrage zur Bayernwahl, 303 words</t>
  </si>
  <si>
    <t>SPIEGEL ONLINE, START; Umfrage unter Personalleitern, 332 words</t>
  </si>
  <si>
    <t>SPIEGEL ONLINE, WIRTSCHAFT; Weniger Zustimmung in der Gründerszene, 338 words</t>
  </si>
  <si>
    <t>SPIEGEL ONLINE, START; Studie entlarvt Klischees über Generation Z, 627 words</t>
  </si>
  <si>
    <t>SPIEGEL ONLINE, KULTUR/MUSIK; Bloomberg-Analyse, 422 words</t>
  </si>
  <si>
    <t>SPIEGEL ONLINE, WIRTSCHAFT/VERBRAUCHER &amp; SERVICE; Umfrage zu Haushaltsgeräten, 250 words</t>
  </si>
  <si>
    <t>SPIEGEL ONLINE, POLITIK/DEUTSCHLAND; »Irreguläre Migration«, 518 words</t>
  </si>
  <si>
    <t>SPIEGEL ONLINE, AUSLAND; Aussage im Betrugsprozess, 726 words</t>
  </si>
  <si>
    <t>SPIEGEL ONLINE, START, 276 words</t>
  </si>
  <si>
    <t>SPIEGEL ONLINE, WIRTSCHAFT/UNTERNEHMEN; Restriktive Banken, 328 words</t>
  </si>
  <si>
    <t>SPIEGEL ONLINE, PANORAMA; Vorfälle in Großbritannien, 315 words</t>
  </si>
  <si>
    <t>SPIEGEL ONLINE, WIRTSCHAFT/SOZIALES; Ifo-Umfrage, 437 words</t>
  </si>
  <si>
    <r>
      <rPr>
        <b/>
        <u/>
        <sz val="10"/>
        <color rgb="FF0000FF"/>
        <rFont val="Arial"/>
        <family val="2"/>
      </rPr>
      <t>Mehrheit der Briten befürwortet Monarchie</t>
    </r>
  </si>
  <si>
    <t>SPIEGEL ONLINE, PANORAMA; Ein Jahr nach dem Tod der Queen, 397 words</t>
  </si>
  <si>
    <r>
      <rPr>
        <b/>
        <u/>
        <sz val="10"/>
        <color rgb="FF0000FF"/>
        <rFont val="Arial"/>
        <family val="2"/>
      </rPr>
      <t>Nicht nur Inflation und höhere Zinsen belasten</t>
    </r>
  </si>
  <si>
    <t>SPIEGEL ONLINE, WIRTSCHAFT; Konjunkturflaute, 675 words</t>
  </si>
  <si>
    <r>
      <rPr>
        <b/>
        <u/>
        <sz val="10"/>
        <color rgb="FF0000FF"/>
        <rFont val="Arial"/>
        <family val="2"/>
      </rPr>
      <t>Linke bietet CDU Gespräche über Umgang mit AfD an</t>
    </r>
  </si>
  <si>
    <t>SPIEGEL ONLINE, POLITIK/DEUTSCHLAND; Mehrheitsverhältnisse in Sachsen, 307 words</t>
  </si>
  <si>
    <r>
      <rPr>
        <b/>
        <u/>
        <sz val="10"/>
        <color rgb="FF0000FF"/>
        <rFont val="Arial"/>
        <family val="2"/>
      </rPr>
      <t>Warum die meisten Fachkräfte in Teilzeit bleiben wollen</t>
    </r>
  </si>
  <si>
    <t>SPIEGEL ONLINE, WIRTSCHAFT; Umfrage unter Erwerbstätigen, 452 words</t>
  </si>
  <si>
    <r>
      <rPr>
        <b/>
        <u/>
        <sz val="10"/>
        <color rgb="FF0000FF"/>
        <rFont val="Arial"/>
        <family val="2"/>
      </rPr>
      <t>CDU vorn, SPD und Grüne kämpfen um Platz zwei</t>
    </r>
  </si>
  <si>
    <t>SPIEGEL ONLINE, POLITIK/DEUTSCHLAND; SPIEGEL-Umfrage zur Hessenwahl, 284 words</t>
  </si>
  <si>
    <r>
      <rPr>
        <b/>
        <u/>
        <sz val="10"/>
        <color rgb="FF0000FF"/>
        <rFont val="Arial"/>
        <family val="2"/>
      </rPr>
      <t>Mehr deutsche Firmen fürchten die Energiewende</t>
    </r>
  </si>
  <si>
    <t>SPIEGEL ONLINE, WIRTSCHAFT; »Negativ fürs Geschäft«, 360 words</t>
  </si>
  <si>
    <r>
      <rPr>
        <b/>
        <u/>
        <sz val="10"/>
        <color rgb="FF0000FF"/>
        <rFont val="Arial"/>
        <family val="2"/>
      </rPr>
      <t>Mehr Unternehmen beklagen Fachkräftemangel</t>
    </r>
  </si>
  <si>
    <t>SPIEGEL ONLINE, WIRTSCHAFT/UNTERNEHMEN; Ifo-Umfrage, 207 words</t>
  </si>
  <si>
    <r>
      <rPr>
        <b/>
        <u/>
        <sz val="10"/>
        <color rgb="FF0000FF"/>
        <rFont val="Arial"/>
        <family val="2"/>
      </rPr>
      <t>El Niño bedroht Ernten in Australien</t>
    </r>
  </si>
  <si>
    <t>SPIEGEL ONLINE, WIRTSCHAFT/VERBRAUCHER &amp; SERVICE; Hitze und Trockenheit, 292 words</t>
  </si>
  <si>
    <r>
      <rPr>
        <b/>
        <u/>
        <sz val="10"/>
        <color rgb="FF0000FF"/>
        <rFont val="Arial"/>
        <family val="2"/>
      </rPr>
      <t>Aldi Nord reagiert auf rassistische Kommentare bei X</t>
    </r>
  </si>
  <si>
    <t>SPIEGEL ONLINE, NETZWELT/WEB; Blockade von Accounts, 582 words</t>
  </si>
  <si>
    <r>
      <rPr>
        <b/>
        <u/>
        <sz val="10"/>
        <color rgb="FF0000FF"/>
        <rFont val="Arial"/>
        <family val="2"/>
      </rPr>
      <t>Baumaterialien verteuern sich erneut</t>
    </r>
  </si>
  <si>
    <t>SPIEGEL ONLINE, WIRTSCHAFT/VERBRAUCHER &amp; SERVICE; »Viele Projekte nicht mehr umsetzbar«, 467 words</t>
  </si>
  <si>
    <r>
      <rPr>
        <b/>
        <u/>
        <sz val="10"/>
        <color rgb="FF0000FF"/>
        <rFont val="Arial"/>
        <family val="2"/>
      </rPr>
      <t>Überwältigendes Crowdfunding für schwer erkrankte Mary Lou Retton</t>
    </r>
  </si>
  <si>
    <t>SPIEGEL ONLINE, SPORT; Turnstar der Olympischen Spiele 1984, 334 words</t>
  </si>
  <si>
    <r>
      <rPr>
        <b/>
        <u/>
        <sz val="10"/>
        <color rgb="FF0000FF"/>
        <rFont val="Arial"/>
        <family val="2"/>
      </rPr>
      <t>Manager zweifeln an Klimamaßnahmen</t>
    </r>
  </si>
  <si>
    <t>SPIEGEL ONLINE, WIRTSCHAFT; Umwelt, 276 words</t>
  </si>
  <si>
    <r>
      <rPr>
        <b/>
        <u/>
        <sz val="10"/>
        <color rgb="FF0000FF"/>
        <rFont val="Arial"/>
        <family val="2"/>
      </rPr>
      <t>Wettkampf zwischen AfD und Grünen um Platz 2 deutet sich an</t>
    </r>
  </si>
  <si>
    <t>SPIEGEL ONLINE, POLITIK/DEUTSCHLAND; SPIEGEL-Umfrage zur Bayernwahl, 347 words</t>
  </si>
  <si>
    <r>
      <rPr>
        <b/>
        <u/>
        <sz val="10"/>
        <color rgb="FF0000FF"/>
        <rFont val="Arial"/>
        <family val="2"/>
      </rPr>
      <t>Wirtschaftsflaute trifft auch den Arbeitsmarkt</t>
    </r>
  </si>
  <si>
    <t>SPIEGEL ONLINE, WIRTSCHAFT; Frühindikator, 241 words</t>
  </si>
  <si>
    <r>
      <rPr>
        <b/>
        <u/>
        <sz val="10"/>
        <color rgb="FF0000FF"/>
        <rFont val="Arial"/>
        <family val="2"/>
      </rPr>
      <t>CDU führt deutlich in Hessen</t>
    </r>
  </si>
  <si>
    <t>SPIEGEL ONLINE, POLITIK/DEUTSCHLAND; SPIEGEL-Umfrage, 291 words</t>
  </si>
  <si>
    <r>
      <rPr>
        <b/>
        <u/>
        <sz val="10"/>
        <color rgb="FF0000FF"/>
        <rFont val="Arial"/>
        <family val="2"/>
      </rPr>
      <t>Kein Bock mehr auf Gebrauchtes</t>
    </r>
  </si>
  <si>
    <t>SPIEGEL ONLINE, WIRTSCHAFT/VERBRAUCHER &amp; SERVICE; Second Hand, 228 words</t>
  </si>
  <si>
    <r>
      <rPr>
        <b/>
        <u/>
        <sz val="10"/>
        <color rgb="FF0000FF"/>
        <rFont val="Arial"/>
        <family val="2"/>
      </rPr>
      <t>Verbände warnen vor übermüdeten Piloten</t>
    </r>
  </si>
  <si>
    <t>SPIEGEL ONLINE, WIRTSCHAFT; Sekundenschlaf im Cockpit, 306 words</t>
  </si>
  <si>
    <r>
      <rPr>
        <b/>
        <u/>
        <sz val="10"/>
        <color rgb="FF0000FF"/>
        <rFont val="Arial"/>
        <family val="2"/>
      </rPr>
      <t>Eltern von 300.000 Kindern haben zuletzt keinen Kitaplatz gefunden</t>
    </r>
  </si>
  <si>
    <t>SPIEGEL ONLINE, WIRTSCHAFT/SOZIALES; IW-Studie, 340 words</t>
  </si>
  <si>
    <r>
      <rPr>
        <b/>
        <u/>
        <sz val="10"/>
        <color rgb="FF0000FF"/>
        <rFont val="Arial"/>
        <family val="2"/>
      </rPr>
      <t>Wie ein Sextoy-Laden in Bangkok Frauenrechte stärken will</t>
    </r>
  </si>
  <si>
    <t>SPIEGEL ONLINE, AUSLAND; Weibliche Lust, 1227 words</t>
  </si>
  <si>
    <r>
      <rPr>
        <b/>
        <u/>
        <sz val="10"/>
        <color rgb="FF0000FF"/>
        <rFont val="Arial"/>
        <family val="2"/>
      </rPr>
      <t>Jeder vierte Deutsche glaubt an »geheime Mächte« in der Politik</t>
    </r>
  </si>
  <si>
    <t>SPIEGEL ONLINE, POLITIK/DEUTSCHLAND; Studie zu Rechtspopulismus, 316 words</t>
  </si>
  <si>
    <r>
      <rPr>
        <b/>
        <u/>
        <sz val="10"/>
        <color rgb="FF0000FF"/>
        <rFont val="Arial"/>
        <family val="2"/>
      </rPr>
      <t>Habecks Härtung</t>
    </r>
  </si>
  <si>
    <t>SPIEGEL ONLINE, POLITIK/DEUTSCHLAND; Karrieren, 3353 words</t>
  </si>
  <si>
    <r>
      <rPr>
        <b/>
        <u/>
        <sz val="10"/>
        <color rgb="FF0000FF"/>
        <rFont val="Arial"/>
        <family val="2"/>
      </rPr>
      <t>CDU diskutiert Verhältnis zur kommenden Wagenknecht-Partei</t>
    </r>
  </si>
  <si>
    <t>SPIEGEL ONLINE, POLITIK/DEUTSCHLAND; Mögliche Regierungsoptionen, 773 words</t>
  </si>
  <si>
    <r>
      <rPr>
        <b/>
        <u/>
        <sz val="10"/>
        <color rgb="FF0000FF"/>
        <rFont val="Arial"/>
        <family val="2"/>
      </rPr>
      <t>Kurztrips beim Fliegen wohl weniger gefragt</t>
    </r>
  </si>
  <si>
    <t>SPIEGEL ONLINE, WIRTSCHAFT/VERBRAUCHER &amp; SERVICE; Mehr längere Reisen, 316 words</t>
  </si>
  <si>
    <r>
      <rPr>
        <b/>
        <u/>
        <sz val="10"/>
        <color rgb="FF0000FF"/>
        <rFont val="Arial"/>
        <family val="2"/>
      </rPr>
      <t>Gastronomie verliert etwa 100.000 Beschäftigte</t>
    </r>
  </si>
  <si>
    <t>SPIEGEL ONLINE, WIRTSCHAFT/VERBRAUCHER &amp; SERVICE; Corona-Effekt, 554 words</t>
  </si>
  <si>
    <r>
      <rPr>
        <b/>
        <u/>
        <sz val="10"/>
        <color rgb="FF0000FF"/>
        <rFont val="Arial"/>
        <family val="2"/>
      </rPr>
      <t>Diese Dialekte sind in Deutschland besonders unbeliebt (neben Sächsisch)</t>
    </r>
  </si>
  <si>
    <t>SPIEGEL ONLINE, PANORAMA/GESELLSCHAFT; Erhebung zu Sprachvarianten, 649 words</t>
  </si>
  <si>
    <r>
      <rPr>
        <b/>
        <u/>
        <sz val="10"/>
        <color rgb="FF0000FF"/>
        <rFont val="Arial"/>
        <family val="2"/>
      </rPr>
      <t>Junge Menschen haben weniger Zukunftssorgen als während Pandemie</t>
    </r>
  </si>
  <si>
    <t>SPIEGEL ONLINE, START; Umfrage, 388 words</t>
  </si>
  <si>
    <r>
      <rPr>
        <b/>
        <u/>
        <sz val="10"/>
        <color rgb="FF0000FF"/>
        <rFont val="Arial"/>
        <family val="2"/>
      </rPr>
      <t>In Österreich wurden ein Dutzend Wölfe erlegt</t>
    </r>
  </si>
  <si>
    <t>SPIEGEL ONLINE, PANORAMA; Abschuss-Hürden gesenkt, 588 words</t>
  </si>
  <si>
    <r>
      <rPr>
        <b/>
        <u/>
        <sz val="10"/>
        <color rgb="FF0000FF"/>
        <rFont val="Arial"/>
        <family val="2"/>
      </rPr>
      <t>Mehrheit der Deutschen fürchtet gesundheitliche Schäden wegen Klimakrise</t>
    </r>
  </si>
  <si>
    <t>SPIEGEL ONLINE, WISSENSCHAFT/NATUR; Bevölkerungsumfrage des Umweltbundesamtes, 539 words</t>
  </si>
  <si>
    <r>
      <rPr>
        <b/>
        <u/>
        <sz val="10"/>
        <color rgb="FF0000FF"/>
        <rFont val="Arial"/>
        <family val="2"/>
      </rPr>
      <t>Last-Minute-Geschenke für Hobbyköchinnen und Hobbyköche</t>
    </r>
  </si>
  <si>
    <t>SPIEGEL ONLINE, TESTS/KÜCHE; Küchen-Gadgets, 3691 words</t>
  </si>
  <si>
    <r>
      <rPr>
        <b/>
        <u/>
        <sz val="10"/>
        <color rgb="FF0000FF"/>
        <rFont val="Arial"/>
        <family val="2"/>
      </rPr>
      <t>Hälfte der Deutschen befürchtet Absturz der Wirtschaft</t>
    </r>
  </si>
  <si>
    <t>SPIEGEL ONLINE, WIRTSCHAFT; Umfrage, 441 words</t>
  </si>
  <si>
    <r>
      <rPr>
        <b/>
        <u/>
        <sz val="10"/>
        <color rgb="FF0000FF"/>
        <rFont val="Arial"/>
        <family val="2"/>
      </rPr>
      <t>CSU bei 39 Prozent, jeder Zweite unzufrieden mit Söder</t>
    </r>
  </si>
  <si>
    <t>SPIEGEL ONLINE, POLITIK/DEUTSCHLAND; SPIEGEL-Umfrage zur Bayernwahl, 341 words</t>
  </si>
  <si>
    <r>
      <rPr>
        <b/>
        <u/>
        <sz val="10"/>
        <color rgb="FF0000FF"/>
        <rFont val="Arial"/>
        <family val="2"/>
      </rPr>
      <t>Wuchernder Antisemitismus</t>
    </r>
  </si>
  <si>
    <t>SPIEGEL ONLINE, AUSLAND; Die Lage: Inside Austria, 1075 words</t>
  </si>
  <si>
    <r>
      <rPr>
        <b/>
        <u/>
        <sz val="10"/>
        <color rgb="FF0000FF"/>
        <rFont val="Arial"/>
        <family val="2"/>
      </rPr>
      <t>Deutsche Unternehmen ignorieren CO -Zoll</t>
    </r>
  </si>
  <si>
    <t>SPIEGEL ONLINE, WIRTSCHAFT; Europäischer Green Deal, 250 words</t>
  </si>
  <si>
    <r>
      <rPr>
        <b/>
        <u/>
        <sz val="10"/>
        <color rgb="FF0000FF"/>
        <rFont val="Arial"/>
        <family val="2"/>
      </rPr>
      <t>Wer bei dieser Schweizer Bank spart, muss niemals einsam sein</t>
    </r>
  </si>
  <si>
    <t>SPIEGEL ONLINE, AUSLAND; Originelle Idee zur Altersvorsorge, 1672 words</t>
  </si>
  <si>
    <r>
      <rPr>
        <b/>
        <u/>
        <sz val="10"/>
        <color rgb="FF0000FF"/>
        <rFont val="Arial"/>
        <family val="2"/>
      </rPr>
      <t>Tausende Menschen als Körperspender registriert</t>
    </r>
  </si>
  <si>
    <t>SPIEGEL ONLINE, WISSENSCHAFT, 723 words</t>
  </si>
  <si>
    <r>
      <rPr>
        <b/>
        <u/>
        <sz val="10"/>
        <color rgb="FF0000FF"/>
        <rFont val="Arial"/>
        <family val="2"/>
      </rPr>
      <t>Awo sieht soziale Arbeit in Deutschland bedroht</t>
    </r>
  </si>
  <si>
    <t>SPIEGEL ONLINE, WIRTSCHAFT/SOZIALES; Fachkräftemangel und Finanzlücken, 498 words</t>
  </si>
  <si>
    <r>
      <rPr>
        <b/>
        <u/>
        <sz val="10"/>
        <color rgb="FF0000FF"/>
        <rFont val="Arial"/>
        <family val="2"/>
      </rPr>
      <t>Ein Arbeitgeber, ein Leben lang   das war einmal</t>
    </r>
  </si>
  <si>
    <t>SPIEGEL ONLINE, JOB &amp; KARRIERE; Wechselwillige Beschäftigte, 863 words</t>
  </si>
  <si>
    <r>
      <rPr>
        <b/>
        <u/>
        <sz val="10"/>
        <color rgb="FF0000FF"/>
        <rFont val="Arial"/>
        <family val="2"/>
      </rPr>
      <t>Mutter half Teenagertochter bei Spätabtreibung und muss ins Gefängnis</t>
    </r>
  </si>
  <si>
    <t>SPIEGEL ONLINE, PANORAMA/JUSTIZ &amp; KRIMINALITÄT; Urteil in US-Bundesstaat Nebraska, 352 words</t>
  </si>
  <si>
    <r>
      <rPr>
        <b/>
        <u/>
        <sz val="10"/>
        <color rgb="FF0000FF"/>
        <rFont val="Arial"/>
        <family val="2"/>
      </rPr>
      <t>SPD und AfD gleichauf   Union bleibt stärkste Kraft</t>
    </r>
  </si>
  <si>
    <t>SPIEGEL ONLINE, POLITIK/DEUTSCHLAND; SPIEGEL-Umfrage, 338 words</t>
  </si>
  <si>
    <r>
      <rPr>
        <b/>
        <u/>
        <sz val="10"/>
        <color rgb="FF0000FF"/>
        <rFont val="Arial"/>
        <family val="2"/>
      </rPr>
      <t>Nett gemeint ist auch gescheitert</t>
    </r>
  </si>
  <si>
    <t>SPIEGEL ONLINE, AUSLAND; Deutsche Staatsbesuche in Afrika, 1238 words</t>
  </si>
  <si>
    <r>
      <rPr>
        <b/>
        <u/>
        <sz val="10"/>
        <color rgb="FF0000FF"/>
        <rFont val="Arial"/>
        <family val="2"/>
      </rPr>
      <t>Zahl der Klinikinsolvenzen steigt</t>
    </r>
  </si>
  <si>
    <t>SPIEGEL ONLINE, WIRTSCHAFT; Anstehende Krankenhausreform, 733 words</t>
  </si>
  <si>
    <r>
      <rPr>
        <b/>
        <u/>
        <sz val="10"/>
        <color rgb="FF0000FF"/>
        <rFont val="Arial"/>
        <family val="2"/>
      </rPr>
      <t>73 Prozent der Bayern wünschen sich dritten Nationalpark</t>
    </r>
  </si>
  <si>
    <t>SPIEGEL ONLINE, PANORAMA/GESELLSCHAFT; Im Steigerwald, 536 words</t>
  </si>
  <si>
    <r>
      <rPr>
        <b/>
        <u/>
        <sz val="10"/>
        <color rgb="FF0000FF"/>
        <rFont val="Arial"/>
        <family val="2"/>
      </rPr>
      <t>Gastgewerbe leidet unter sinkenden Umsätzen</t>
    </r>
  </si>
  <si>
    <t>SPIEGEL ONLINE, WIRTSCHAFT; »Preisschock« für Gäste, 342 words</t>
  </si>
  <si>
    <r>
      <rPr>
        <b/>
        <u/>
        <sz val="10"/>
        <color rgb="FF0000FF"/>
        <rFont val="Arial"/>
        <family val="2"/>
      </rPr>
      <t>Bankenverband beklagt geringe Nachfrage nach Unternehmenskrediten</t>
    </r>
  </si>
  <si>
    <t>SPIEGEL ONLINE, WIRTSCHAFT; Mangelnde Investitionsbereitschaft, 244 words</t>
  </si>
  <si>
    <r>
      <rPr>
        <b/>
        <u/>
        <sz val="10"/>
        <color rgb="FF0000FF"/>
        <rFont val="Arial"/>
        <family val="2"/>
      </rPr>
      <t>Was wir von indigenen Völkern über unseren Kühlschrank lernen können</t>
    </r>
  </si>
  <si>
    <t>SPIEGEL ONLINE, AUSLAND; Alles Gute vom SPIEGEL, 1159 words</t>
  </si>
  <si>
    <r>
      <rPr>
        <b/>
        <u/>
        <sz val="10"/>
        <color rgb="FF0000FF"/>
        <rFont val="Arial"/>
        <family val="2"/>
      </rPr>
      <t>Krise im deutschen Wohnungsbau verschärft sich</t>
    </r>
  </si>
  <si>
    <t>SPIEGEL ONLINE, WIRTSCHAFT; Rekordstand bei Stornierungen, 316 words</t>
  </si>
  <si>
    <r>
      <rPr>
        <b/>
        <u/>
        <sz val="10"/>
        <color rgb="FF0000FF"/>
        <rFont val="Arial"/>
        <family val="2"/>
      </rPr>
      <t>Hamburg hat bisher nur 45 Prozent der Grundsteuererklärungen bearbeitet</t>
    </r>
  </si>
  <si>
    <t>SPIEGEL ONLINE, WIRTSCHAFT; Bundesweite Reform, 693 words</t>
  </si>
  <si>
    <r>
      <rPr>
        <b/>
        <u/>
        <sz val="10"/>
        <color rgb="FF0000FF"/>
        <rFont val="Arial"/>
        <family val="2"/>
      </rPr>
      <t>Vertrauen der Deutschen in den Staat sinkt auf neuen Tiefstand</t>
    </r>
  </si>
  <si>
    <t>SPIEGEL ONLINE, POLITIK/DEUTSCHLAND; Alarmierender Studienbefund, 680 words</t>
  </si>
  <si>
    <r>
      <rPr>
        <b/>
        <u/>
        <sz val="10"/>
        <color rgb="FF0000FF"/>
        <rFont val="Arial"/>
        <family val="2"/>
      </rPr>
      <t>DeSantis setzt Wahlkampfmanagerin ab</t>
    </r>
  </si>
  <si>
    <t>SPIEGEL ONLINE, POLITIK; Abgeschlagener Trump-Konkurrent, 329 words</t>
  </si>
  <si>
    <r>
      <rPr>
        <b/>
        <u/>
        <sz val="10"/>
        <color rgb="FF0000FF"/>
        <rFont val="Arial"/>
        <family val="2"/>
      </rPr>
      <t>Wie 422 Kohlenstoffbomben das 1,5-Grad-Ziel killen</t>
    </r>
  </si>
  <si>
    <t>SPIEGEL ONLINE, WISSENSCHAFT/MENSCH; SPIEGEL-Klimabericht, 1653 words</t>
  </si>
  <si>
    <r>
      <rPr>
        <b/>
        <u/>
        <sz val="10"/>
        <color rgb="FF0000FF"/>
        <rFont val="Arial"/>
        <family val="2"/>
      </rPr>
      <t>Trumps Umfragewerte schwächeln   auch bei den eigenen Wählern</t>
    </r>
  </si>
  <si>
    <t>SPIEGEL ONLINE, AUSLAND; Anwärter für das Weiße Haus, 601 words</t>
  </si>
  <si>
    <r>
      <rPr>
        <b/>
        <u/>
        <sz val="10"/>
        <color rgb="FF0000FF"/>
        <rFont val="Arial"/>
        <family val="2"/>
      </rPr>
      <t>Mehr als jedes zweite Krankenhaus macht Verlust</t>
    </r>
  </si>
  <si>
    <t>SPIEGEL ONLINE, WIRTSCHAFT; Gesundheitssystem, 335 words</t>
  </si>
  <si>
    <r>
      <rPr>
        <b/>
        <u/>
        <sz val="10"/>
        <color rgb="FF0000FF"/>
        <rFont val="Arial"/>
        <family val="2"/>
      </rPr>
      <t>Deutsche haben heute weniger Freizeit als in der Pandemie</t>
    </r>
  </si>
  <si>
    <t>SPIEGEL ONLINE, WIRTSCHAFT; Studie, 273 words</t>
  </si>
  <si>
    <r>
      <rPr>
        <b/>
        <u/>
        <sz val="10"/>
        <color rgb="FF0000FF"/>
        <rFont val="Arial"/>
        <family val="2"/>
      </rPr>
      <t>Mike Pence sieht China auf dem Weg zu einem »bösen Imperium«</t>
    </r>
  </si>
  <si>
    <t>SPIEGEL ONLINE, AUSLAND; Republikanischer Präsidentschaftsbewerber, 460 words</t>
  </si>
  <si>
    <r>
      <rPr>
        <b/>
        <u/>
        <sz val="10"/>
        <color rgb="FF0000FF"/>
        <rFont val="Arial"/>
        <family val="2"/>
      </rPr>
      <t>Stimmung an den Börsen   es kann nur besser werden</t>
    </r>
  </si>
  <si>
    <t>SPIEGEL ONLINE, WIRTSCHAFT; ZEW-Index, 409 words</t>
  </si>
  <si>
    <r>
      <rPr>
        <b/>
        <u/>
        <sz val="10"/>
        <color rgb="FF0000FF"/>
        <rFont val="Arial"/>
        <family val="2"/>
      </rPr>
      <t>Regierung verspricht Steuererleichterungen und Bürokratieabbau</t>
    </r>
  </si>
  <si>
    <t>SPIEGEL ONLINE, WIRTSCHAFT; Beratungen in Meseberg, 787 words</t>
  </si>
  <si>
    <r>
      <rPr>
        <b/>
        <u/>
        <sz val="10"/>
        <color rgb="FF0000FF"/>
        <rFont val="Arial"/>
        <family val="2"/>
      </rPr>
      <t>Ökonomen erwarten neuen weltweiten Immobilienboom</t>
    </r>
  </si>
  <si>
    <t>SPIEGEL ONLINE, WIRTSCHAFT; Umfrage des Ifo-Instituts, 359 words</t>
  </si>
  <si>
    <r>
      <rPr>
        <b/>
        <u/>
        <sz val="10"/>
        <color rgb="FF0000FF"/>
        <rFont val="Arial"/>
        <family val="2"/>
      </rPr>
      <t>Globale Nachfrageschwäche bremst deutsche Exporteure</t>
    </r>
  </si>
  <si>
    <t>SPIEGEL ONLINE, WIRTSCHAFT; Konjunktur, 380 words</t>
  </si>
  <si>
    <t>SPIEGEL ONLINE, WIRTSCHAFT; Umfrage unter Personalleitern, 272 words</t>
  </si>
  <si>
    <t>SPIEGEL ONLINE, PANORAMA/GESELLSCHAFT; Ergebnisse einer DAK-Umfrage, 342 words</t>
  </si>
  <si>
    <t>SPIEGEL ONLINE, PANORAMA; Dritter bundesweiter Warntag, 473 words</t>
  </si>
  <si>
    <t>SPIEGEL ONLINE, WIRTSCHAFT; Bier statt Wein, 874 words</t>
  </si>
  <si>
    <t>SPIEGEL ONLINE, WIRTSCHAFT/VERBRAUCHER &amp; SERVICE; Trotz Energiekrise, 292 words</t>
  </si>
  <si>
    <t>SPIEGEL ONLINE, START; Berufsorientierung der Generation Z, 1562 words</t>
  </si>
  <si>
    <t>SPIEGEL ONLINE, AUSLAND; Russischer Angriffskrieg, 1214 words</t>
  </si>
  <si>
    <t>SPIEGEL ONLINE, WIRTSCHAFT/UNTERNEHMEN; Softwarekonzern, 589 words</t>
  </si>
  <si>
    <t>SPIEGEL ONLINE, WIRTSCHAFT/UNTERNEHMEN; Verfassungsbeschwerde von McDonald s, 540 words</t>
  </si>
  <si>
    <t>SPIEGEL ONLINE, SPORT; Empfehlung des IOC, 491 words</t>
  </si>
  <si>
    <t>SPIEGEL ONLINE, PANORAMA/BILDUNG; Neues Schuljahr, 754 words</t>
  </si>
  <si>
    <t>SPIEGEL ONLINE, PANORAMA; Umfrage zu Temperaturen, 384 words</t>
  </si>
  <si>
    <t>SPIEGEL ONLINE, WIRTSCHAFT; Arbeitsbelastung in Deutschland, 679 words</t>
  </si>
  <si>
    <t>SPIEGEL ONLINE, POLITIK/DEUTSCHLAND; Trotz fehlender Koalitionsoption, 473 words</t>
  </si>
  <si>
    <t>SPIEGEL ONLINE, AUSLAND; Laut Staatsmedien, 302 words</t>
  </si>
  <si>
    <t>SPIEGEL ONLINE, POLITIK/DEUTSCHLAND; SPIEGEL-Umfrage, 510 words</t>
  </si>
  <si>
    <t>SPIEGEL ONLINE, POLITIK/DEUTSCHLAND; Interview, 491 words</t>
  </si>
  <si>
    <t>SPIEGEL ONLINE, PANORAMA/BILDUNG; SPIEGEL-Bildungsnewsletter, 1500 words</t>
  </si>
  <si>
    <t>SPIEGEL ONLINE, START; Umfrage unter 42 Hochschulen, 335 words</t>
  </si>
  <si>
    <t>SPIEGEL ONLINE, POLITIK/DEUTSCHLAND; SPIEGEL-Umfrage, 516 words</t>
  </si>
  <si>
    <t>SPIEGEL ONLINE, WIRTSCHAFT/SOZIALES; Öffentlicher Dienst, 322 words</t>
  </si>
  <si>
    <t>SPIEGEL ONLINE, POLITIK/DEUTSCHLAND; Drogenpolitik, 315 words</t>
  </si>
  <si>
    <t>SPIEGEL ONLINE, START, 334 words</t>
  </si>
  <si>
    <t>SPIEGEL ONLINE, AUSLAND; Die Lage: Inside Austria, 696 words</t>
  </si>
  <si>
    <t>SPIEGEL ONLINE, AUSLAND; Drohnen auf Moskau, 1164 words</t>
  </si>
  <si>
    <t>SPIEGEL ONLINE, WIRTSCHAFT; Vorwurf des Greenwashings, 714 words</t>
  </si>
  <si>
    <t>SPIEGEL ONLINE, POLITIK/DEUTSCHLAND; Bundeskanzler im ZDF-Sommerinterview, 896 words</t>
  </si>
  <si>
    <t>SPIEGEL ONLINE, WIRTSCHAFT; Rezession, 525 words</t>
  </si>
  <si>
    <t>SPIEGEL ONLINE, POLITIK/DEUTSCHLAND; SPIEGEL-Umfrage, 478 words</t>
  </si>
  <si>
    <t>SPIEGEL ONLINE, AUSLAND; Spitzenkandidat von Sozialdemokraten und Grünen, 363 words</t>
  </si>
  <si>
    <t>SPIEGEL ONLINE, POLITIK/DEUTSCHLAND; SPIEGEL-Umfrage, 425 words</t>
  </si>
  <si>
    <t>SPIEGEL ONLINE, AUSLAND; Wahlkampfauftakt in den USA, 248 words</t>
  </si>
  <si>
    <t>SPIEGEL ONLINE, POLITIK/DEUTSCHLAND; AfD im Umfragehoch, 305 words</t>
  </si>
  <si>
    <t>SPIEGEL ONLINE, WIRTSCHAFT; Digitale Verwaltung, 484 words</t>
  </si>
  <si>
    <t>SPIEGEL ONLINE, WIRTSCHAFT; Baubranche in der Krise, 493 words</t>
  </si>
  <si>
    <t>SPIEGEL ONLINE, WIRTSCHAFT; Heizungswende, 443 words</t>
  </si>
  <si>
    <t>SPIEGEL ONLINE, AUSLAND; Alles Gute   der Newsletter mit ausschließlich guten Nachrichten, 1480 words</t>
  </si>
  <si>
    <t>SPIEGEL ONLINE, KULTUR/KINO; Catherine Deneuve, 264 words</t>
  </si>
  <si>
    <t>SPIEGEL ONLINE, NETZWELT/GADGETS; Studie zum Elektro-Recycling, 453 words</t>
  </si>
  <si>
    <t>SPIEGEL ONLINE, MOBILITÄT; Statistisches Bundesamt, 440 words</t>
  </si>
  <si>
    <t>SPIEGEL ONLINE, MOBILITÄT; Gebühren plus Knöllchen, 357 words</t>
  </si>
  <si>
    <t>SPIEGEL ONLINE, WIRTSCHAFT; Steigende »Nudel-mit-Ketchup-Quote«, 318 words</t>
  </si>
  <si>
    <t>SPIEGEL ONLINE, REISE; Urlaub nach der Pandemie, 302 words</t>
  </si>
  <si>
    <t>SPIEGEL ONLINE, WIRTSCHAFT; Bargeldloses Bezahlen, 840 words</t>
  </si>
  <si>
    <t>SPIEGEL ONLINE, PANORAMA; Jüngster Schönheitstrend, 572 words</t>
  </si>
  <si>
    <t>SPIEGEL ONLINE, POLITIK/DEUTSCHLAND; Friedrich Merz im ARD-»Sommerinterview«, 756 words</t>
  </si>
  <si>
    <t>SPIEGEL ONLINE, AUSLAND; Rolle beim Sturm auf das US-Kapitol, 388 words</t>
  </si>
  <si>
    <t>SPIEGEL ONLINE, AUSLAND; Reaktion auf Anklageverlesung, 409 words</t>
  </si>
  <si>
    <t>SPIEGEL ONLINE, AUSLAND; Die Lage: Inside Austria, 1058 words</t>
  </si>
  <si>
    <t>SPIEGEL ONLINE, AUSLAND; US-Vorwahlkampf, 629 words</t>
  </si>
  <si>
    <t>SPIEGEL ONLINE, WIRTSCHAFT; Teuerungsrate im Juli, 397 words</t>
  </si>
  <si>
    <t>SPIEGEL ONLINE, START; Erholung vom Job, 1038 words</t>
  </si>
  <si>
    <t>SPIEGEL ONLINE, KULTUR/KINO; Komödie um Plastikpuppe, 386 words</t>
  </si>
  <si>
    <t>SPIEGEL ONLINE, POLITIK/DEUTSCHLAND; »Wirtschaftliche und gesellschaftliche Schäden«, 282 words</t>
  </si>
  <si>
    <t>SPIEGEL ONLINE, WIRTSCHAFT, 495 words</t>
  </si>
  <si>
    <t>SPIEGEL ONLINE, POLITIK/DEUTSCHLAND; ZDF-Politbarometer, 309 words</t>
  </si>
  <si>
    <t>SPIEGEL ONLINE, WIRTSCHAFT; Großer Biogas-Händler, 665 words</t>
  </si>
  <si>
    <t>SPIEGEL ONLINE, WIRTSCHAFT; EU-weite Umfrage, 388 words</t>
  </si>
  <si>
    <t>SPIEGEL ONLINE, POLITIK/DEUTSCHLAND; ZDF-Sommerinterview, 432 words</t>
  </si>
  <si>
    <t>SPIEGEL ONLINE, WIRTSCHAFT; Ifo-Geschäftsklimaindex, 517 words</t>
  </si>
  <si>
    <t>SPIEGEL ONLINE, POLITIK; Ampelstreit über Einsparungen, 376 words</t>
  </si>
  <si>
    <t>SPIEGEL ONLINE, POLITIK; Schwesig, Woidke, Weil, 374 words</t>
  </si>
  <si>
    <t>SPIEGEL ONLINE, POLITIK/DEUTSCHLAND; Streit in der Ampel, 406 words</t>
  </si>
  <si>
    <t>SPIEGEL ONLINE, WISSENSCHAFT; Artensterben wegen Pestiziden, 461 words</t>
  </si>
  <si>
    <t>SPIEGEL ONLINE, PANORAMA; DLRG-Bilanz, 702 words</t>
  </si>
  <si>
    <t>SPIEGEL ONLINE, PANORAMA; Drei Jahre Dürre, 486 words</t>
  </si>
  <si>
    <t>SPIEGEL ONLINE, POLITIK; Koalitionsbildung nach Landtagswahl, 378 words</t>
  </si>
  <si>
    <t>SPIEGEL ONLINE, PANORAMA/BILDUNG; Studie zu Bedarf an Kinderbetreuung, 452 words</t>
  </si>
  <si>
    <t>SPIEGEL ONLINE, POLITIK/DEUTSCHLAND; Ex-Parteichef gegen Kanzlerkandidaten-Plan, 384 words</t>
  </si>
  <si>
    <t>SPIEGEL ONLINE, MOBILITÄT; Prognose bis 2050, 420 words</t>
  </si>
  <si>
    <t>SPIEGEL ONLINE, PANORAMA; Zweiter Jahrestag, 573 words</t>
  </si>
  <si>
    <t>SPIEGEL ONLINE, AUSLAND; Russischer Angriffskrieg, 1140 words</t>
  </si>
  <si>
    <t>SPIEGEL ONLINE, START; Abschied vom schnurgeraden Karriereweg, 1059 words</t>
  </si>
  <si>
    <t>SPIEGEL ONLINE, MOBILITÄT; Befragung der Deutschen Umwelthilfe, 618 words</t>
  </si>
  <si>
    <t>SPIEGEL ONLINE, AUSLAND; Nur Republikaner stimmten dafür, 653 words</t>
  </si>
  <si>
    <t>SPIEGEL ONLINE, NETZWELT/WEB; Kühlschrank vs. Küchenschrank, 733 words</t>
  </si>
  <si>
    <t>SPIEGEL ONLINE, AUSLAND; Klimawandel und politisches Versagen, 1891 words</t>
  </si>
  <si>
    <t>SPIEGEL ONLINE, AUSLAND; Alles Gute   der Newsletter mit ausschließlich guten Nachrichten, 1581 words</t>
  </si>
  <si>
    <t>SPIEGEL ONLINE, WIRTSCHAFT; Sozialer Wohnungsbau, 179 words</t>
  </si>
  <si>
    <t>SPIEGEL ONLINE, PANORAMA/JUSTIZ &amp; KRIMINALITÄT; TV-Umfrage in Hamburg, 155 words</t>
  </si>
  <si>
    <t>SPIEGEL ONLINE, WIRTSCHAFT; Ifo-Index, 185 words</t>
  </si>
  <si>
    <t>SPIEGEL ONLINE, WIRTSCHAFT; Umfrage der EU-Kommission, 188 words</t>
  </si>
  <si>
    <t>repräsentativ</t>
  </si>
  <si>
    <t>ARD (Meinungsforschungsinstitut Infratest dimap), Deutschlandtrend</t>
  </si>
  <si>
    <t>Forsa im Auftrag des Verbraucherzentrale Bundesverbands (VZBV)</t>
  </si>
  <si>
    <t>arbeitgebernahen Instituts der deutschen Wirtschaft</t>
  </si>
  <si>
    <t>Viele Amerikaner würden Biden wählen   um Trump zu verhindern</t>
  </si>
  <si>
    <t>New York Times</t>
  </si>
  <si>
    <t>Schulen setzen immer mehr auf Quer- und Seiteneinsteiger</t>
  </si>
  <si>
    <t>Forsa</t>
  </si>
  <si>
    <t>Konsumenten blicken pessimistisch aufs kommende Jahr</t>
  </si>
  <si>
    <t>SPD-Linke werben für Mindestlohn von 15 Euro</t>
  </si>
  <si>
    <t>Viele Unternehmen verfehlen ihre eigenen Klimaziele</t>
  </si>
  <si>
    <t>Boston Consulting Group (BCG),  Softwareunternehmen CO2 AI</t>
  </si>
  <si>
    <t>Führungskräfte, die  in 18 zentralen Branchen und 23 Ländern verantwortlich sind</t>
  </si>
  <si>
    <t>Betriebe</t>
  </si>
  <si>
    <t>Schulleitungen</t>
  </si>
  <si>
    <t>Führungskräfte</t>
  </si>
  <si>
    <t>DIHK sieht Gefahren für den Standort Deutschland</t>
  </si>
  <si>
    <t>Unternehmen</t>
  </si>
  <si>
    <t>DIHK-Innovationsreport</t>
  </si>
  <si>
    <t>Einzelhandel sorgt sich ums Weihnachtsgeschäft</t>
  </si>
  <si>
    <t>Kondom löst Pille als Verhütungsmittel Nummer eins ab</t>
  </si>
  <si>
    <t>sexuell aktive Erwachsene zwischen 18 und 49 Jahren </t>
  </si>
  <si>
    <t>78 Prozent der Geschäftsreisenden zu spät mit Zug oder Flug</t>
  </si>
  <si>
    <t>Geschäftsreise-Plattform Travelperk</t>
  </si>
  <si>
    <t>Reisende aus Deutschland</t>
  </si>
  <si>
    <t>Trump liegt in fünf von sechs umkämpften Bundesstaaten vor Biden</t>
  </si>
  <si>
    <t>New York Times, Siena College</t>
  </si>
  <si>
    <t>Kurznachrichtendienst X offenbar »zunehmend abschreckend«</t>
  </si>
  <si>
    <t>im Auftrag des Digitalverbands Bitkom</t>
  </si>
  <si>
    <t>Elektrische Paketwagen könnten 632.000 Tonnen CO  pro Jahr sparen</t>
  </si>
  <si>
    <t>Yougov
(Energiekonzern E.on --&gt; nicht Umfrage)</t>
  </si>
  <si>
    <t>Menschen in Deutschland</t>
  </si>
  <si>
    <t>Foxconn-Milliardär Gou zieht Präsidentschaftskandidatur in Taiwan zurück</t>
  </si>
  <si>
    <t>Formosa Electronic News (sekundär)</t>
  </si>
  <si>
    <t>Bislang so wenige Spender wie noch nie seit 2005</t>
  </si>
  <si>
    <t>Gesellschaft für Konsumforschung GfK (im Auftrag des Deutschen Spendenrates)</t>
  </si>
  <si>
    <t>Menschen ab 10 Jahren</t>
  </si>
  <si>
    <t>basiert auf regelmäßigen Angaben</t>
  </si>
  <si>
    <t>Kabel-Internet macht mehr Ärger als DSL oder Glasfaser</t>
  </si>
  <si>
    <t>Verivox, Meinungsforschungsinstitut Innofact</t>
  </si>
  <si>
    <t>Personen im Alter von 18 bis 79 Jahren online</t>
  </si>
  <si>
    <t>Elon Musk entsperrt X-Konto von Alex Jones</t>
  </si>
  <si>
    <t>"Umfrage" von Musks Followern auf X</t>
  </si>
  <si>
    <t>WHO fordert höhere Steuern auf Alkohol</t>
  </si>
  <si>
    <t>Teilnehmerinnen und Teilnehmern in Kolumbien, Indien, Jordanien, Tansania und den USA</t>
  </si>
  <si>
    <t>WHO</t>
  </si>
  <si>
    <t>Versprechen schon gebrochen? Rechtspopulist Milei ernennt Notenbankchef</t>
  </si>
  <si>
    <t>Bundeszentrale für gesundheitliche Aufklärung (BZgA)</t>
  </si>
  <si>
    <t>Ernst &amp; Young (EY)</t>
  </si>
  <si>
    <t>Erwachsene in Deutschland</t>
  </si>
  <si>
    <t>Umfrage der Zentralbank</t>
  </si>
  <si>
    <t>Aggressives Verhalten im Straßenverkehr nimmt zu</t>
  </si>
  <si>
    <t>Menschen ab 18</t>
  </si>
  <si>
    <t>die Unfallforschung</t>
  </si>
  <si>
    <t>Wirtschaftsexperten erwarten weltweites Abflauen der Inflation</t>
  </si>
  <si>
    <t>Münchner Ifo-Instituts, Institut für Schweizer Wirtschaftspolitik IWP</t>
  </si>
  <si>
    <t>Expertinnen und Experten aus 128 Ländern</t>
  </si>
  <si>
    <t>Kunden würden für Klima zahlen</t>
  </si>
  <si>
    <t>Im Auftrag von Boston Consulting</t>
  </si>
  <si>
    <t>Verbraucher in den USA, China und Deutschland sowie in vier weiteren Industrienationen </t>
  </si>
  <si>
    <t>Mehrheit der Bevölkerung lehnt deutsche Führungsrolle in der Welt ab</t>
  </si>
  <si>
    <t>Berlin Pulse (Körber-Stiftung)</t>
  </si>
  <si>
    <t>Wahlberechtigte</t>
  </si>
  <si>
    <t>Microsoft -KI platziert geschmacklose Umfrage neben Artikel über Todesfall</t>
  </si>
  <si>
    <t>Ergebnisse der Umfrage nicht relevant</t>
  </si>
  <si>
    <t>»Es gibt eine Trump-Nostalgie in Amerika«</t>
  </si>
  <si>
    <t>Das bedeutet das Ende der Energiepreisbremsen</t>
  </si>
  <si>
    <t>Check24, Verivox</t>
  </si>
  <si>
    <t>Verschwundene Weltraum-Tomate wieder aufgetaucht</t>
  </si>
  <si>
    <t>irrelevant</t>
  </si>
  <si>
    <t>Konsumlaune der Deutschen hellt sich auf   minimal</t>
  </si>
  <si>
    <t>GfK, Nürnberg Institut für Marktentscheidungen</t>
  </si>
  <si>
    <t>monatliche Verbraucher-Interviews</t>
  </si>
  <si>
    <t>Große Mehrheit will schnellere Arbeitserlaubnis für Geflüchtete</t>
  </si>
  <si>
    <t>Forsa (im Auftrag von RTL und n-tv (Trendbarometer))</t>
  </si>
  <si>
    <t>Bundesbürger</t>
  </si>
  <si>
    <t>statistische Fehlertoleranz (3 Prozentpunkte)</t>
  </si>
  <si>
    <t>Büroangestellte gehen nur noch drei Tage pro Woche zur Arbeit</t>
  </si>
  <si>
    <t>Jones Lang LaSalle (JLL)</t>
  </si>
  <si>
    <t>Büroangestellte und Beschäftigte von Industrieunternehmen, die im Büro arbeiten</t>
  </si>
  <si>
    <t>ebenfalls wird eine Ifo-Umfrage erwähnt, jedoch keine weiteren Infos</t>
  </si>
  <si>
    <t>»Ein fataler Fehler!«</t>
  </si>
  <si>
    <t>irrelevant; innerparteiliche Umfrage</t>
  </si>
  <si>
    <t>Retouren kosten Onlinehändler im Schnitt bis zu zehn Euro pro Artikel</t>
  </si>
  <si>
    <t>Handelsforschungsinstitut EHI</t>
  </si>
  <si>
    <t>Onlinehändler aus Deutschland, Österreich und der Schweiz</t>
  </si>
  <si>
    <t>ebenfalls erwähnt: GfK-Umfrage</t>
  </si>
  <si>
    <t>»Deutschlandtrend« sieht AfD bundesweit bei 23 Prozent</t>
  </si>
  <si>
    <t>Fehlertoleranz (2-3 Prozentpunkte)</t>
  </si>
  <si>
    <t>Institut Infratest dimap (Deutschlandtrend)</t>
  </si>
  <si>
    <t>Familienunternehmer fühlen sich in Deutschland zu stark reguliert</t>
  </si>
  <si>
    <t>Ifo-Institut</t>
  </si>
  <si>
    <t>Familienunternehmen</t>
  </si>
  <si>
    <t>Richter im Trump -Prozess erhält antisemitische Morddrohungen</t>
  </si>
  <si>
    <t>Umfrage über Wählerstimmen in den USA</t>
  </si>
  <si>
    <t>Zuspruch für mehr Klimaschutz schwindet</t>
  </si>
  <si>
    <t>Meinungsforschungsinstitut Civey</t>
  </si>
  <si>
    <t>Jeder Zweite befürwortet speziellen SUV-Führerschein</t>
  </si>
  <si>
    <t>Methodik</t>
  </si>
  <si>
    <t>Link zur Methodik angegeben; außerdem Umfrage von Verivox erwähnt</t>
  </si>
  <si>
    <t>CSU rutscht in Umfrage auf 38 Prozent</t>
  </si>
  <si>
    <t>Methodik, repräsentativ, statistischer Fehler (2,5%)</t>
  </si>
  <si>
    <t>Methodik erläutert</t>
  </si>
  <si>
    <t>CSU verteidigt klaren Vorsprung   Dreikampf um Platz zwei</t>
  </si>
  <si>
    <t>Schwarze Menschen in Deutschland und Österreich besonders oft von Diskriminierung betroffen</t>
  </si>
  <si>
    <t>Menschen in  Belgien, Dänemark, Deutschland, Finnland, Frankreich, Irland, Italien, Luxemburg, Österreich, Polen, Portugal, Schweden und Spanien</t>
  </si>
  <si>
    <t>Umfrageunternehmen Ipsos (im Auftag von Europäische Agentur für Grundrechte (FRA))</t>
  </si>
  <si>
    <t>repräsentativ für Menschen mit Wurzeln in Afrikasüdlich der Sahara, sowie für Menschenmit mindestens einem Elternteil aus dieser Region.</t>
  </si>
  <si>
    <t>Was Jäger und Sammler bei der Kindererziehung anders machen</t>
  </si>
  <si>
    <t>persönlicher Newsletter, mehrere Studien werden KURZ erwähnt</t>
  </si>
  <si>
    <t>China erlaubt Deutschen Einreise ohne Visum</t>
  </si>
  <si>
    <t>Pew Research Center</t>
  </si>
  <si>
    <t>Umfrage in 24 Ländern</t>
  </si>
  <si>
    <t>CDU stabil vorn, SPD sackt ab</t>
  </si>
  <si>
    <t>Davor haben die Deutschen am meisten Angst</t>
  </si>
  <si>
    <t>Langzeitstudie "Die Ängste der Deutschen" (im Auftrag von R+V)</t>
  </si>
  <si>
    <t>Menschen ab 14 Jahren</t>
  </si>
  <si>
    <t>Mehrheit hält Homeoffice für genauso produktiv wie Arbeit im Büro</t>
  </si>
  <si>
    <t>Manager</t>
  </si>
  <si>
    <t>Hälfte der Deutschen wünscht sich neuen Ampelkoalitionsvertrag</t>
  </si>
  <si>
    <t>Zwei verurteilte Mörder in den USA hingerichtet</t>
  </si>
  <si>
    <t xml:space="preserve">Meinungsforschungsinstitut Gallup; zweite Quelle: Organisation Death Penalty Information Center </t>
  </si>
  <si>
    <t>Immer mehr Bewerber verwenden KI für ihr Anschreiben</t>
  </si>
  <si>
    <t>IT-Unternehmen Softgarden</t>
  </si>
  <si>
    <t>Menschen, die Bewerbungen online eingereicht haben</t>
  </si>
  <si>
    <t>NICHT repräsentativ (für den deutschen Arbeitsmarkt)</t>
  </si>
  <si>
    <t>Chinaversteher schmieden Bündnis gegen Favoriten der Präsidentschaftswahl</t>
  </si>
  <si>
    <t>Meinungsforschungsinstitut Formosa, sekundär New York Times</t>
  </si>
  <si>
    <t>Deutsche Wirtschaft sendet ein Hoffnungszeichen</t>
  </si>
  <si>
    <t>Bei deutschen Start-ups muss man nicht Deutsch sprechen</t>
  </si>
  <si>
    <t>Hälfte der Deutschen fände AfD-Beteiligung an Landesregierung akzeptabel</t>
  </si>
  <si>
    <t>Grüne in Umfrage mit tiefstem Wert seit 2018</t>
  </si>
  <si>
    <t>ARD-Deutschlandtrend</t>
  </si>
  <si>
    <t>Winter-WM in Katar sorgte laut Studie für längere Verletzungspausen bei Fußballern</t>
  </si>
  <si>
    <t>Howden Group Holdings Ltd., zweite Quelle: internationale Spielergewerkschaft Fifpro</t>
  </si>
  <si>
    <t>Bock  n  Roll, Baby!</t>
  </si>
  <si>
    <t>Menschen aus 135 Ländern</t>
  </si>
  <si>
    <t>Jede elfte Firma will Büros verkleinern</t>
  </si>
  <si>
    <t>Lehrer machen schulfrei</t>
  </si>
  <si>
    <t>Spiegel-Umfrage</t>
  </si>
  <si>
    <t>Gut die Hälfte der Beschäftigten bekommt Weihnachtsgeld</t>
  </si>
  <si>
    <t>Wirtschafts- und Sozialwissenschaftlichen Instituts (WSI) der gewerkschaftsnahen Hans-Böckler-Stiftung</t>
  </si>
  <si>
    <t>Mädchen aus armen Familien erhalten seltener die Diagnose Depression</t>
  </si>
  <si>
    <t>Beschäftigte</t>
  </si>
  <si>
    <t>DAK Kinder- und Jugendreport; zweite Quelle: Deutschen Psychotherapeuten-Vereinigung</t>
  </si>
  <si>
    <t>Manager mit Zukunftsängsten</t>
  </si>
  <si>
    <t>Führungskräfte mittelständischer Unternehmen mit mindestens 20 Millionen Euro Jahresumsatz</t>
  </si>
  <si>
    <t>Viele Immobilienbesitzer können Energiewende-Projekte nicht finanzieren</t>
  </si>
  <si>
    <t>Auszubildende äußern sich frustriert über duales Studium</t>
  </si>
  <si>
    <t>"Qualitätsreport Duales Studium" des Deutschen Gewerkschaftsbunds</t>
  </si>
  <si>
    <t>dual Studierenden in Deutschland</t>
  </si>
  <si>
    <t>Mörder in Texas nach mehr als 30 Jahren in Todeszelle hingerichtet</t>
  </si>
  <si>
    <t>Meinungsforschungsinstitut Gallup</t>
  </si>
  <si>
    <t>SPD in Mecklenburg-Vorpommern spielt hohe AfD-Umfragewerte herunter</t>
  </si>
  <si>
    <t>Freie Wähler ziehen in aktuellem Bayerntrend an Grünen vorbei</t>
  </si>
  <si>
    <t>Infratest dimap</t>
  </si>
  <si>
    <t>Befragung vom 5. bis 9. September online und telefonisch</t>
  </si>
  <si>
    <t>zufällig ausgewählte Wahlberechtigte</t>
  </si>
  <si>
    <t>Schwankungsbreite; zufällig ausgewählt</t>
  </si>
  <si>
    <t>Jede siebte Stadt erhöht in diesem Jahr die Grundsteuer</t>
  </si>
  <si>
    <t>Deutsche Industrie- und Handelskammer</t>
  </si>
  <si>
    <t>Bürger rechnen mit Abwanderung von Unternehmen</t>
  </si>
  <si>
    <t>Meinungsforschungsinstitut INSA im Auftrag des Chemie- und Düngemittelhersteller SKW Piesteritz</t>
  </si>
  <si>
    <t>Millionen Deutsche sind spielsüchtig oder gefährdet</t>
  </si>
  <si>
    <t>Glücksspielatlas 2023 (Institut für interdisziplinäre Sucht- und Drogenforschung, Deutsche Hauptstelle für Suchtfragen in Hamm und Bereich Glücksspielforschung an der Universität Bremen)</t>
  </si>
  <si>
    <t>Daten basieren auf einer Umfrage von 2021</t>
  </si>
  <si>
    <t>Auszubildende sind besser als ihr Ruf</t>
  </si>
  <si>
    <t>Personalleitern in Ausbildungsbetrieben</t>
  </si>
  <si>
    <t>Ältere Menschen beklagen Diskriminierung durch Banken</t>
  </si>
  <si>
    <t>Institut für Finanzdienstleistungen (sekundär: Redaktionsnetzwerk Deutschland)</t>
  </si>
  <si>
    <t>EKD-Ratsvorsitzende sieht Ende der Aufnahmekapazität »noch lange nicht erreicht«</t>
  </si>
  <si>
    <t>Inflation sinkt auf niedrigsten Stand seit 2021</t>
  </si>
  <si>
    <t>im Auftrag des Deutschen Sparkassen- und Giroverbandes</t>
  </si>
  <si>
    <t>Unternehmer bewerten ihre Lage erneut schlechter</t>
  </si>
  <si>
    <t>Mehr als jedes dritte Unternehmen erwartet schlechtere Geschäfte</t>
  </si>
  <si>
    <t>Deutschen Industrie- und Handelskammer (DIHK)</t>
  </si>
  <si>
    <t>Deutsche Industrie drosselt Produktion</t>
  </si>
  <si>
    <t>S&amp;P Global</t>
  </si>
  <si>
    <t>Hunderten</t>
  </si>
  <si>
    <t>EZB belässt Leitzins bei 4,5 Prozent</t>
  </si>
  <si>
    <t>Gedächtnislücken auch bei Ivanka Trump</t>
  </si>
  <si>
    <t>Volksbanken erwarten vorerst sinkende Immobilienpreise</t>
  </si>
  <si>
    <t>Vorstände der Institute</t>
  </si>
  <si>
    <t>Genossenschaftsverband (Neu-Isenburg)</t>
  </si>
  <si>
    <t>CSU verliert nach Flugblattaffäre leicht</t>
  </si>
  <si>
    <t>KZ-Gedenkstätten schließen die AfD von Gedenkveranstaltungen aus</t>
  </si>
  <si>
    <t>Welt</t>
  </si>
  <si>
    <t>CSU stabil vorn, Dreikampf um Platz zwei zeichnet sich ab</t>
  </si>
  <si>
    <t>Fast jeder fünfte Betrieb will keine neuen Ausbildungsplätze anbieten</t>
  </si>
  <si>
    <t>Ifo-Institut (in Zusammenarbeit mit dem Dienstleister Randstad); zweite Quelle: Bertelsmann Stiftung</t>
  </si>
  <si>
    <t>Jugendliche zwischen 14 und 25 Jahren</t>
  </si>
  <si>
    <t>Grüne verlieren absolute Mehrheit unter Start-ups</t>
  </si>
  <si>
    <t>Gründer und Geschäftsführende junger Firmen</t>
  </si>
  <si>
    <t>Wie sich Berufsanfänger das Arbeitsleben wünschen</t>
  </si>
  <si>
    <t>Azubi-Recruiting Trends 2023</t>
  </si>
  <si>
    <t>Schüler:innen und Azubis sowie Ausbildungsverantwortliche</t>
  </si>
  <si>
    <t>Taylor Swift ist jetzt Milliardärin</t>
  </si>
  <si>
    <t>Marktforschungsunternehmen QuestionPro</t>
  </si>
  <si>
    <t>Verbraucher kaufen zwar sparsame Geräte - nutzen den Eco-Modus aber nicht</t>
  </si>
  <si>
    <t>Marktforschungsinstitut Appinio im Auftrag des Hausgeräteherstellers Miele</t>
  </si>
  <si>
    <t>Lindner und Buschmann fordern Senkung von Leistungen für Asylbewerber</t>
  </si>
  <si>
    <t>Trump verharmlost fehlerhafte Finanzberichte   und strapaziert die Geduld des Richters</t>
  </si>
  <si>
    <t>Wie erleben angehende Lehrer das Referendariat?</t>
  </si>
  <si>
    <t>Unternehmen in Deutschland kommen nur noch schwer an Kredite</t>
  </si>
  <si>
    <t>Ifo-Institut; zweite Quelle: Bundesbank</t>
  </si>
  <si>
    <t>Parlamentsausschuss soll sexuelle Übergriffe gegen Ärztinnen untersuchen</t>
  </si>
  <si>
    <t>Universität Exeter</t>
  </si>
  <si>
    <t>Experten rechnen mit weltweit steigenden Immobilienpreisen</t>
  </si>
  <si>
    <t>Ifo-Institut und Institut für Schweizer Wirtschaftspolitik (Economic Experts Survey)</t>
  </si>
  <si>
    <t>Wirtschaftsexpertinnen und -experten aus 133 Ländern</t>
  </si>
  <si>
    <t>Meinungsforschungsinstituts YouGov</t>
  </si>
  <si>
    <t>Insa</t>
  </si>
  <si>
    <t>Marktforschungsinstitut Bilendi für das Portal MeineStadt.de</t>
  </si>
  <si>
    <t>Menschen mit abgeschlossener Berufsausbildung (Nichtakademiker)</t>
  </si>
  <si>
    <t>Meinungsforschungsinstitut Civey im Auftrag des SPIEGEL</t>
  </si>
  <si>
    <t>sekundär: Deutschen Industrie- und Handelskammer</t>
  </si>
  <si>
    <t>Firmen</t>
  </si>
  <si>
    <t>Digiday</t>
  </si>
  <si>
    <t>Beratungsunternehmen L.E.K. Consulting</t>
  </si>
  <si>
    <t>Führungskräfte aus Deutschland, den USA, China, Frankreich, Großbritannien und Australien</t>
  </si>
  <si>
    <t>Meinungsforschungsinstitut Civey im Auftrag der Augsburger Allgemeinen und des SPIEGEL</t>
  </si>
  <si>
    <t>Bundesagentur für Arbeit</t>
  </si>
  <si>
    <t>im Auftrag des Online-Second-Hand-Händlers Momox; zweite Quelle: Second Hand Report 2023 (Umfrageinstitut Kantar)</t>
  </si>
  <si>
    <t xml:space="preserve">im Auftrag des europäischen Piloten-Dachverband ECA </t>
  </si>
  <si>
    <t>Institut der deutschen Wirtschaft; zweite Quelle: Deutsches Jugendinstitut</t>
  </si>
  <si>
    <t>Women and Men Progressive Movement Foundation</t>
  </si>
  <si>
    <t>Meinungsforschungsinstitut Forsa im Auftrag der Universität Hohenheim</t>
  </si>
  <si>
    <t>Menschen mit einem deutschen Pass </t>
  </si>
  <si>
    <t>"den Befragten 22 Aussagen vorgelegt. Einige davon enthielten Verschwörungserzählungen. Die Teilnehmenden sollten dann angeben, wie stark sie diesen Aussagen zustimmen oder wie stark sie sie ablehnen."</t>
  </si>
  <si>
    <t>im Auftrag der BILD-Zeitung</t>
  </si>
  <si>
    <t>Umfrage für Thüringen</t>
  </si>
  <si>
    <t>abfliegende Passagiere an 21 deutschen Flughäfen</t>
  </si>
  <si>
    <t>Interviews</t>
  </si>
  <si>
    <t>Marktforschungsabteilungen der Flughäfen in Zusammenarbeit mit dem IFAK-Institut</t>
  </si>
  <si>
    <t>Beschäftigten und Betriebsräten</t>
  </si>
  <si>
    <t>unabhängiges Marktforschungsinstitut im Auftrag der Online-Sprachlernplattform Preply</t>
  </si>
  <si>
    <t xml:space="preserve">Männer und Frauen im Alter zwischen 16 und 65 Jahren </t>
  </si>
  <si>
    <t>Durchschnittsalter</t>
  </si>
  <si>
    <t>Jugendstudie 2022 der Vodafone-Stiftung</t>
  </si>
  <si>
    <t>jungen Menschen zwischen 14 und 24 Jahren</t>
  </si>
  <si>
    <t>Nachrichtenagentur APA</t>
  </si>
  <si>
    <t>Umweltbewusstseinsstudie (Umweltbundesamt, ConPolicy Institut, Institut für ökologische Wirtschaftsforschung)</t>
  </si>
  <si>
    <t>Statista</t>
  </si>
  <si>
    <t>Allensbach; zweite Quelle: im Auftrag der der CDU/CSU-Bundestagsfraktion</t>
  </si>
  <si>
    <t>im Auftrag der der Unternehmensberatung De­loitte</t>
  </si>
  <si>
    <t>Deutsche Presse-Agentur</t>
  </si>
  <si>
    <t>Arbeiterwohlfahrt (Awo)</t>
  </si>
  <si>
    <t>nicht repräsentativ</t>
  </si>
  <si>
    <t>Haupt- und Ehrenamtliche aus allen Arbeitsbereichen der Awo</t>
  </si>
  <si>
    <t>Friedrich-Naumann-Stiftung</t>
  </si>
  <si>
    <t>afrikanische Entscheidungsträgern</t>
  </si>
  <si>
    <t>Unternehmensberatung Roland Berger</t>
  </si>
  <si>
    <t>größten deutschen Kliniken</t>
  </si>
  <si>
    <t>Institut Kantar Public im Auftrag mehrerer Umweltschutzverbände aus dem Nationalpark Bündnis Bayern</t>
  </si>
  <si>
    <t>Personen ab 18 Jahren in Bayern</t>
  </si>
  <si>
    <t>telefonisch</t>
  </si>
  <si>
    <t>Deutscher Hotel- und Gaststättenverband (Dehoga)</t>
  </si>
  <si>
    <t>Europäische Zentralbank</t>
  </si>
  <si>
    <t>SPIEGEL</t>
  </si>
  <si>
    <t>Finanzbehörden</t>
  </si>
  <si>
    <t>Forsa im Auftrag des Deutschen Beamtenbundes</t>
  </si>
  <si>
    <t>Chefetagen der größten Kliniken</t>
  </si>
  <si>
    <t>Personen im Alter von 18 bis 74 Jahren</t>
  </si>
  <si>
    <t>Gesellschaft für Konsumforschung (GfK) im Auftrag der Hamburger BAT-Stiftung für Zukunftsfragen des Zigarettenkonzerns British American Tobacco</t>
  </si>
  <si>
    <t>Meinungsforschungsinstitut Pew Research</t>
  </si>
  <si>
    <t>Zentrum für Europäische Wirtschaftsforschung (ZEW)</t>
  </si>
  <si>
    <t>Analysten und Anleger</t>
  </si>
  <si>
    <t>monatliche Umfrage</t>
  </si>
  <si>
    <t>Betrieben</t>
  </si>
  <si>
    <t>Deutsche Industrie- und Handelskammer (DIHK); zweite Quelle: Forsa im Auftrag der Sender RTL/ntv</t>
  </si>
  <si>
    <t>Ifo-Institut, Institut für Schweizer Wirtschaftspolitik</t>
  </si>
  <si>
    <t>Experten aus 133 Ländern</t>
  </si>
  <si>
    <t>Drei von fünf Unternehmen erlauben Arbeit im Homeoffice</t>
  </si>
  <si>
    <t>Ifo-Institut, Personaldienstleister Randstad</t>
  </si>
  <si>
    <t>Hälfte der sozial benachteiligten Kinder ist einsam</t>
  </si>
  <si>
    <t>Präventionsradar (Krankenkasse DAK Gesundheit)</t>
  </si>
  <si>
    <t>38.000 Sirenen und 6000 Infotafeln für Probealarm am Donnerstag</t>
  </si>
  <si>
    <t>Bundesamt für Bevölkerungsschutz und Katastrophenhilfe (BBK)</t>
  </si>
  <si>
    <t>Frankreichs Nationalgetränk gerät aus der Mode</t>
  </si>
  <si>
    <t>Marketinggesellschaft Sowine</t>
  </si>
  <si>
    <t>Jeder dritte Verbraucher kennt seinen Strom- und Gaspreis nicht</t>
  </si>
  <si>
    <t>Einfach nur lost</t>
  </si>
  <si>
    <t>Bertelsmann Stiftung</t>
  </si>
  <si>
    <t>Verivox</t>
  </si>
  <si>
    <t>Schüler:innen</t>
  </si>
  <si>
    <t>Moskau meldet Drohnenangriff, Putin spekuliert über Getreideexporte</t>
  </si>
  <si>
    <t>Meinungsforschungsinstitut YouGov im Auftrag der Nachrichtenagentur dpa</t>
  </si>
  <si>
    <t>SAP bietet Vätern bei Geburt sechs Wochen bezahlte Freistellung</t>
  </si>
  <si>
    <t>Institut für Demoskopie Allensbach</t>
  </si>
  <si>
    <t>Tübinger Verpackungsteuer landet in Karlsruhe</t>
  </si>
  <si>
    <t>Schwimm-Weltverband lässt Russen und Belarussen wieder zu</t>
  </si>
  <si>
    <t>Leistungs-, Junioren- und Masters-Sportlern</t>
  </si>
  <si>
    <t>Verbände rufen zu Verzicht auf Elterntaxis auf</t>
  </si>
  <si>
    <t>ADAC</t>
  </si>
  <si>
    <t>Nur wenige mögen´s heiß</t>
  </si>
  <si>
    <t>Meinungsforschungsinstitut YouGov im Auftrag der Deutschen Presse-Agentur</t>
  </si>
  <si>
    <t>Depression, Angststörungen   Zahl der psychisch Erkrankten steigt deutlich</t>
  </si>
  <si>
    <t>Forsa im Auftrag der Kaufmännischen Krankenkasse; zweite Quelle: Meinungsforschungsinstituts Ipsos im Auftrag des Versicherungskonzerns Axa</t>
  </si>
  <si>
    <t>Menschen im Alter von 18 bis 70 Jahren befragt worden darunter 722 Berufstätige; zweite Quelle: Menschen zwischen 18 und 74 Jahren in Deutschland online</t>
  </si>
  <si>
    <t>Fraktion legt Papier für »AfD-geführte Bundesregierung« vor</t>
  </si>
  <si>
    <t>Chinas Geburtenrate fällt auf Rekordtief</t>
  </si>
  <si>
    <t>Große Mehrheit findet Kappung beim Elterngeld richtig</t>
  </si>
  <si>
    <t>Aiwanger sieht »überhaupt keinen Grund für Rücktritt«</t>
  </si>
  <si>
    <t>Insa im Auftrag der BILD</t>
  </si>
  <si>
    <t>»Bevor ein Kind Probleme macht, hat es welche«</t>
  </si>
  <si>
    <t>Deutsches Schulbarometer</t>
  </si>
  <si>
    <t>Lehrkräfte</t>
  </si>
  <si>
    <t>Frauenanteil bei Professuren liegt unter 30 Prozent</t>
  </si>
  <si>
    <t>bundesweit aktiven Verbraucherschutzvereins Berlin/Brandenburg (VSVBB)</t>
  </si>
  <si>
    <t>Bildungseinrichtungen</t>
  </si>
  <si>
    <t>Hälfte der Deutschen lehnt Öffnung der CDU zur AfD in Kommunen ab</t>
  </si>
  <si>
    <t>Beamtenbund beklagt zunehmende Gewalt gegen Mitarbeiter</t>
  </si>
  <si>
    <t>Forsa im Auftrag des Deutschen Beamtenbund</t>
  </si>
  <si>
    <t>Menschen aus über 1600 Behörden</t>
  </si>
  <si>
    <t>Die Forscher vermuten allerdings, dass höchstwahrscheinlich überproportional viele Beschäftigte die Fragen beantwortet haben, die selbst Opfer von Gewalt geworden waren.</t>
  </si>
  <si>
    <t>Bias (nicht konkret erwähnt, aber beschrieben, siehe Spalte I)</t>
  </si>
  <si>
    <t>CDU-Vize Breher attackiert Ampel wegen Cannabislegalisierung</t>
  </si>
  <si>
    <t>Wie löst man sich bei der Berufswahl von den Vorstellungen der Eltern?</t>
  </si>
  <si>
    <t>Missglückter Personenkult um Kurz</t>
  </si>
  <si>
    <t>USA : Keine Unterstützung für Angriffe in Russland</t>
  </si>
  <si>
    <t>Fehlertoleranz (&lt;2,3%)</t>
  </si>
  <si>
    <t>erwachsene Ukrainer (in den von der Regierung kontrollierten Regionen ohne die Gebiete Luhansk, Donezk und der Schwarzmeer-Halbinsel Krim)</t>
  </si>
  <si>
    <t>Bauernverband geißelt die »wahren Preise« bei Penny</t>
  </si>
  <si>
    <t>Meinungsforschungsinstitut YouGov</t>
  </si>
  <si>
    <t>Scholz kritisiert Tonfall in der Koalition</t>
  </si>
  <si>
    <t>Politbarometer extra (im Auftrag des ZDF)</t>
  </si>
  <si>
    <t>Schlechte Wirtschaftsdaten deuten auf langen Abschwung hin</t>
  </si>
  <si>
    <t>Finanzdienstleister S&amp;P Global</t>
  </si>
  <si>
    <t>Deutsche uneins über EU-Flüchtlingsdeal mit Tunesien</t>
  </si>
  <si>
    <t>Niederländische Linke will mit EU-Kommissionsvize Timmermans in die Wahl ziehen</t>
  </si>
  <si>
    <t>Mehrheit der Deutschen sieht Ende des Ehegattensplittings nicht als Beitrag zur Gleichberechtigung</t>
  </si>
  <si>
    <t>Sleepy Joe gegen Teflon-Trump?</t>
  </si>
  <si>
    <t>Antisemitismusbeauftragter warnt vor »Gefahr für jüdisches Leben«</t>
  </si>
  <si>
    <t>Deutschlandtrend (ARD); zweite Quelle: SPIEGEL</t>
  </si>
  <si>
    <t>Internetdienste deutscher Behörden schneiden international schlecht ab</t>
  </si>
  <si>
    <t>Digital Government Citizen Survey der Unternehmensberatung BCG</t>
  </si>
  <si>
    <t>Teilnehmerzahl beschränkt sich auf Deutschland, weltweit größer</t>
  </si>
  <si>
    <t>Geywitz stellt Energiestandards für Neubauten infrage</t>
  </si>
  <si>
    <t>Kommunen fordern mehr Geld vom Bund für Wärmeplanung</t>
  </si>
  <si>
    <t>Wie wir auch ohne Feelgood-Manager gern arbeiten</t>
  </si>
  <si>
    <t>Beratungsgesellschaft Ernst &amp; Young (EY)</t>
  </si>
  <si>
    <t>zweite Quelle: Vorstandsvorsitzenden</t>
  </si>
  <si>
    <t>Neue Freiheit der Première dame</t>
  </si>
  <si>
    <t>Wohin mit alter Technik? Viele Deutsche kennen Rückgaberecht nicht</t>
  </si>
  <si>
    <t>Branchenorganisation gfu Consumer &amp; Home Electronics, Strategieberatung Oliver Wyman</t>
  </si>
  <si>
    <t>Wann Kinder die meisten Unfälle haben</t>
  </si>
  <si>
    <t>Stuttgart, Hamburg und Düsseldorf verdienen mit parkenden Autos am meisten</t>
  </si>
  <si>
    <t>Welt am Sonntag</t>
  </si>
  <si>
    <t>Immer mehr Deutsche müssen beim Essen sparen</t>
  </si>
  <si>
    <t>Eurostat</t>
  </si>
  <si>
    <t>Die Tourismusbranche setzt mehr Geld um mit weniger Menschen</t>
  </si>
  <si>
    <t>Mehr als 1700 Beschwerden über neue Debitkarten   was hinter dem Ärger steckt</t>
  </si>
  <si>
    <t>Verbraucherzentrale Bundesverband (VZBV)</t>
  </si>
  <si>
    <t>Besitzer aller Zahlungskarten</t>
  </si>
  <si>
    <t>Mit »Barbie Botox« sollen nun die Schultern verschwinden</t>
  </si>
  <si>
    <t>International Society of Aesthetic Plastic Surgery</t>
  </si>
  <si>
    <t>»Wenn heute Bundestagswahlen wären, dann könnte ohne die Union nicht regiert werden«</t>
  </si>
  <si>
    <t>Großer Auflauf vor Trumps Gerichtsanhörung in Washington</t>
  </si>
  <si>
    <t>»Dies ist ein sehr trauriger Tag für Amerika«   Trump sieht sich als politischer Gegner verfolgt</t>
  </si>
  <si>
    <t>Kommt Sebastian Kurz zurück?</t>
  </si>
  <si>
    <t>Acht Teilnehmer für erstes TV-Duell der Republikaner qualifiziert   Trump hat andere Pläne</t>
  </si>
  <si>
    <t>Inflation schwächt sich leicht ab   Preistreiber Nahrungsmittel</t>
  </si>
  <si>
    <t>Sommer, Sonne, Sonnenschein   und bitte keine E-Mails</t>
  </si>
  <si>
    <t>Bitkom</t>
  </si>
  <si>
    <t>»Barbie« legt Filmstart des Jahres in den USA hin</t>
  </si>
  <si>
    <t>US-Kinobesitzerverbandes</t>
  </si>
  <si>
    <t>BKA-Präsident warnt vor Cyberangriffen auf Hochschulen und Arztpraxen</t>
  </si>
  <si>
    <t>im Auftrag des TÜV-Verbands</t>
  </si>
  <si>
    <t>deutsche Unternehmen</t>
  </si>
  <si>
    <t>Null-Wachstum: Deutsche Wirtschaft tritt auf der Stelle</t>
  </si>
  <si>
    <t>Yougov</t>
  </si>
  <si>
    <t>50 Prozent der CDU-Anhänger für Kooperation mit Linkspartei im Osten</t>
  </si>
  <si>
    <t>Insa für drei Thüringer Tageszeitungen</t>
  </si>
  <si>
    <t>Pleite von BMP Greengas besorgt deutsche Stadtwerke</t>
  </si>
  <si>
    <t>Verband kommunaler Unternehmen (VKU)</t>
  </si>
  <si>
    <t>betroffenen Mitgliedsunternehmen</t>
  </si>
  <si>
    <t>Jeder fünfte Deutsche kann sich eine Woche Urlaub nicht leisten</t>
  </si>
  <si>
    <t>Friedrich Merz steht zur Brandmauer gegen die AfD   außer in Kommunen</t>
  </si>
  <si>
    <t>Deutsche Manager bewerten die Lage ihrer Firmen erneut skeptischer</t>
  </si>
  <si>
    <t>Geschäftsklimaindex (Ifo-Institut)</t>
  </si>
  <si>
    <t>SPD-Chef Klingbeil will lieber Ehegattensplitting abschaffen als Elterngeld kürzen</t>
  </si>
  <si>
    <t>Meinungsforschungsinstitut Insa im Auftrag der Bild am Sonntag</t>
  </si>
  <si>
    <t>SPD-Länderchefs kritisieren Ampel wegen Energie- und Klimapolitik</t>
  </si>
  <si>
    <t>FDP nennt Klingbeils Vorstoß zum Ehegattensplitting »Provokation«</t>
  </si>
  <si>
    <t>Maßnahmen zum Schutz von Bienen wissenschaftlich kaum untersucht</t>
  </si>
  <si>
    <t>Straw</t>
  </si>
  <si>
    <t>Seit Jahresbeginn ertranken 192 Menschen in Deutschland</t>
  </si>
  <si>
    <t>Forsa im Auftrag der DLRG</t>
  </si>
  <si>
    <t>Mehr als eine Million Uruguayer haben keinen Zugang zu sauberem Trinkwasser</t>
  </si>
  <si>
    <t>sekundär: Guardian</t>
  </si>
  <si>
    <t>CDU-Vorstandsmitglied Mohring offen für Gespräche mit der Linken in Thüringen</t>
  </si>
  <si>
    <t>Thüringentrend (Instituts Infratest dimap im Auftrag des MDR)</t>
  </si>
  <si>
    <t>Viele Eltern gehen beim Wunsch nach einem Krippenplatz leer aus</t>
  </si>
  <si>
    <t>Gauland relativiert aktuelles Umfragehoch der AfD</t>
  </si>
  <si>
    <t>Infratest-dimap für den MDR</t>
  </si>
  <si>
    <t>BP sieht keine Zukunft für Wasserstoffautos</t>
  </si>
  <si>
    <t>große Hersteller</t>
  </si>
  <si>
    <t>Ahrtal gedenkt Opfern der Flutkatastrophe</t>
  </si>
  <si>
    <t>Umfrageinstitut Innofact im Auftrag des Portals Verivox</t>
  </si>
  <si>
    <t>Hauseigentümer, die in der Immobilie wohnen</t>
  </si>
  <si>
    <t>Uno entsetzt über Beschuss von Hotel, weitere US -Milliarden für die Ukraine</t>
  </si>
  <si>
    <t>Nachrichtensender CNN</t>
  </si>
  <si>
    <t>Abbiegen erwünscht</t>
  </si>
  <si>
    <t>im Auftrag der Bertelsmann Stiftung</t>
  </si>
  <si>
    <t>Sechs von neun Bundesministern fahren in besonders dreckigen Autos</t>
  </si>
  <si>
    <t>Deutsche Umwelthilfe</t>
  </si>
  <si>
    <t>Iowa beschließt Abtreibungsverbot nach sechster Schwangerschaftswoche</t>
  </si>
  <si>
    <t>Warum Internetnutzer gerade einen Ketchup-Konflikt austragen</t>
  </si>
  <si>
    <t>Heinz via Twitter</t>
  </si>
  <si>
    <t>Wie der Millionenstadt Montevideo das Trinkwasser ausging</t>
  </si>
  <si>
    <t>Stacey kämpft sich zurück ins Leben mit Hilfe aus Deutschland</t>
  </si>
  <si>
    <t>Wirtschaftsverband warnt vor weiterem Abschwung</t>
  </si>
  <si>
    <t>Spitzenverband der Wohnungswirtschaft (GdW)</t>
  </si>
  <si>
    <t>Polizei ermittelt nach Sympathiebekundungen für Hamas</t>
  </si>
  <si>
    <t>NDR</t>
  </si>
  <si>
    <t>Straßenumfrage in Hamburg</t>
  </si>
  <si>
    <t>»Die Durststrecke der deutschen Wirtschaft verlängert sich«</t>
  </si>
  <si>
    <t>Deutsche unterschätzen ihr Finanzwissen</t>
  </si>
  <si>
    <t>im Auftrag der EU-Kommission</t>
  </si>
  <si>
    <r>
      <rPr>
        <b/>
        <u/>
        <sz val="10"/>
        <color rgb="FF0000FF"/>
        <rFont val="Arial"/>
        <family val="2"/>
      </rPr>
      <t>Jeder Zweite berichtet von Gewalt im Einsatz</t>
    </r>
  </si>
  <si>
    <t>SPIEGEL ONLINE, PANORAMA; Befragung Tausender Feuerwehrleute, 289 words</t>
  </si>
  <si>
    <r>
      <rPr>
        <b/>
        <u/>
        <sz val="10"/>
        <color rgb="FF0000FF"/>
        <rFont val="Arial"/>
        <family val="2"/>
      </rPr>
      <t>Mehrheit der Amerikaner sieht Bidens Umgang mit Nahostkrieg kritisch</t>
    </r>
  </si>
  <si>
    <t>SPIEGEL ONLINE, AUSLAND; Umfrage der »New York Times«, 501 words</t>
  </si>
  <si>
    <r>
      <rPr>
        <b/>
        <u/>
        <sz val="10"/>
        <color rgb="FF0000FF"/>
        <rFont val="Arial"/>
        <family val="2"/>
      </rPr>
      <t>Zehntausende traten 2023 aus der Kirche aus</t>
    </r>
  </si>
  <si>
    <t>SPIEGEL ONLINE, PANORAMA; Umfrage bei Städten und Kommunen, 499 words</t>
  </si>
  <si>
    <r>
      <rPr>
        <b/>
        <u/>
        <sz val="10"/>
        <color rgb="FF0000FF"/>
        <rFont val="Arial"/>
        <family val="2"/>
      </rPr>
      <t>Mehrheit der Bevölkerung sieht Deutschland 2023 im Abwärtstrend</t>
    </r>
  </si>
  <si>
    <t>SPIEGEL ONLINE, POLITIK/DEUTSCHLAND; SPIEGEL-Umfrage, 365 words</t>
  </si>
  <si>
    <r>
      <rPr>
        <b/>
        <u/>
        <sz val="10"/>
        <color rgb="FF0000FF"/>
        <rFont val="Arial"/>
        <family val="2"/>
      </rPr>
      <t>Hamas immer beliebter, Abbas sehr unpopulär</t>
    </r>
  </si>
  <si>
    <t>SPIEGEL ONLINE, AUSLAND; Umfrage unter Palästinensern, 382 words</t>
  </si>
  <si>
    <r>
      <rPr>
        <b/>
        <u/>
        <sz val="10"/>
        <color rgb="FF0000FF"/>
        <rFont val="Arial"/>
        <family val="2"/>
      </rPr>
      <t>Kennen Sie das Hinweisgeberschutzgesetz?</t>
    </r>
  </si>
  <si>
    <t>SPIEGEL ONLINE, JOB &amp; KARRIERE; Missstände in Unternehmen, 707 words</t>
  </si>
  <si>
    <r>
      <rPr>
        <b/>
        <u/>
        <sz val="10"/>
        <color rgb="FF0000FF"/>
        <rFont val="Arial"/>
        <family val="2"/>
      </rPr>
      <t>Ich hänge zu viel am Handy   sagt fast jeder Zweite über sich</t>
    </r>
  </si>
  <si>
    <t>SPIEGEL ONLINE, PANORAMA; Umfrage zu Smartphones, 734 words</t>
  </si>
  <si>
    <r>
      <rPr>
        <b/>
        <u/>
        <sz val="10"/>
        <color rgb="FF0000FF"/>
        <rFont val="Arial"/>
        <family val="2"/>
      </rPr>
      <t>Klare Mehrheit der Deutschen will Steuerprivilegien für Landwirte beibehalten</t>
    </r>
  </si>
  <si>
    <t>SPIEGEL ONLINE, POLITIK/DEUTSCHLAND; SPIEGEL-Umfrage, 376 words</t>
  </si>
  <si>
    <r>
      <rPr>
        <b/>
        <u/>
        <sz val="10"/>
        <color rgb="FF0000FF"/>
        <rFont val="Arial"/>
        <family val="2"/>
      </rPr>
      <t>Antimuslimische Haltung in Berlin weit verbreitet</t>
    </r>
  </si>
  <si>
    <t>SPIEGEL ONLINE, PANORAMA/GESELLSCHAFT; Studie des Senats, 445 words</t>
  </si>
  <si>
    <r>
      <rPr>
        <b/>
        <u/>
        <sz val="10"/>
        <color rgb="FF0000FF"/>
        <rFont val="Arial"/>
        <family val="2"/>
      </rPr>
      <t>Konsumenten blicken pessimistisch aufs kommende Jahr</t>
    </r>
  </si>
  <si>
    <r>
      <rPr>
        <b/>
        <u/>
        <sz val="10"/>
        <color rgb="FF0000FF"/>
        <rFont val="Arial"/>
        <family val="2"/>
      </rPr>
      <t>Sparkassenfiliale nach Sprengung von Geldautomaten in Flammen</t>
    </r>
  </si>
  <si>
    <t>SPIEGEL ONLINE, PANORAMA/JUSTIZ &amp; KRIMINALITÄT; Rheinland-Pfalz, 313 words</t>
  </si>
  <si>
    <r>
      <rPr>
        <b/>
        <u/>
        <sz val="10"/>
        <color rgb="FF0000FF"/>
        <rFont val="Arial"/>
        <family val="2"/>
      </rPr>
      <t>Einziger Wolfswelpe in Baden-Württemberg getötet</t>
    </r>
  </si>
  <si>
    <t>SPIEGEL ONLINE, WISSENSCHAFT/NATUR; Verkehrsunfall im Schwarzwald, 318 words</t>
  </si>
  <si>
    <r>
      <rPr>
        <b/>
        <u/>
        <sz val="10"/>
        <color rgb="FF0000FF"/>
        <rFont val="Arial"/>
        <family val="2"/>
      </rPr>
      <t>Etwa jeder zehnte Beschäftigte muss an Festtagen arbeiten</t>
    </r>
  </si>
  <si>
    <t>SPIEGEL ONLINE, WIRTSCHAFT; Krankenhäuser, Feuerwehr, Gastronomie, 314 words</t>
  </si>
  <si>
    <r>
      <rPr>
        <b/>
        <u/>
        <sz val="10"/>
        <color rgb="FF0000FF"/>
        <rFont val="Arial"/>
        <family val="2"/>
      </rPr>
      <t>Verbraucherzentralen befürchten auch 2024 hohes Preisniveau</t>
    </r>
  </si>
  <si>
    <t>SPIEGEL ONLINE, WIRTSCHAFT; Inflation, 416 words</t>
  </si>
  <si>
    <r>
      <rPr>
        <b/>
        <u/>
        <sz val="10"/>
        <color rgb="FF0000FF"/>
        <rFont val="Arial"/>
        <family val="2"/>
      </rPr>
      <t>Deutsche Kliniken erwarten 2024 drastische Pleitewelle</t>
    </r>
  </si>
  <si>
    <t>SPIEGEL ONLINE, WIRTSCHAFT/SOZIALES; Krankenhäuser in Finanznot, 409 words</t>
  </si>
  <si>
    <r>
      <rPr>
        <b/>
        <u/>
        <sz val="10"/>
        <color rgb="FF0000FF"/>
        <rFont val="Arial"/>
        <family val="2"/>
      </rPr>
      <t>Thailand nimmt erste Hürde zur Legalisierung gleichgeschlechtlicher Ehen</t>
    </r>
  </si>
  <si>
    <t>SPIEGEL ONLINE, AUSLAND; Abstimmung im Parlament, 377 words</t>
  </si>
  <si>
    <r>
      <rPr>
        <b/>
        <u/>
        <sz val="10"/>
        <color rgb="FF0000FF"/>
        <rFont val="Arial"/>
        <family val="2"/>
      </rPr>
      <t>Champagnerlaune adé</t>
    </r>
  </si>
  <si>
    <t>SPIEGEL ONLINE, WIRTSCHAFT/VERBRAUCHER &amp; SERVICE; Konsum von Schaumwein, 321 words</t>
  </si>
  <si>
    <r>
      <rPr>
        <b/>
        <u/>
        <sz val="10"/>
        <color rgb="FF0000FF"/>
        <rFont val="Arial"/>
        <family val="2"/>
      </rPr>
      <t>Wolfgang Bosbach soll die CDU in Ost-Wahlkämpfen unterstützen</t>
    </r>
  </si>
  <si>
    <t>SPIEGEL ONLINE, POLITIK/DEUTSCHLAND; Zehn Auftritte terminiert, 374 words</t>
  </si>
  <si>
    <r>
      <rPr>
        <b/>
        <u/>
        <sz val="10"/>
        <color rgb="FF0000FF"/>
        <rFont val="Arial"/>
        <family val="2"/>
      </rPr>
      <t>Yannick Noah soll Frankreichs Rollstuhltennisspieler zu Gold führen</t>
    </r>
  </si>
  <si>
    <t>SPIEGEL ONLINE, SPORT/TENNIS; Tennislegende bei Paralympics-Heimspiel, 259 words</t>
  </si>
  <si>
    <r>
      <rPr>
        <b/>
        <u/>
        <sz val="10"/>
        <color rgb="FF0000FF"/>
        <rFont val="Arial"/>
        <family val="2"/>
      </rPr>
      <t>Hulk Hogan lässt sich taufen</t>
    </r>
  </si>
  <si>
    <t>SPIEGEL ONLINE, PANORAMA; Wrestling-Legende, 346 words</t>
  </si>
  <si>
    <r>
      <rPr>
        <b/>
        <u/>
        <sz val="10"/>
        <color rgb="FF0000FF"/>
        <rFont val="Arial"/>
        <family val="2"/>
      </rPr>
      <t>»123456« ist unsicher? Na, dann nehmen wir halt »123456789«</t>
    </r>
  </si>
  <si>
    <t>SPIEGEL ONLINE, NETZWELT/WEB; Beliebteste Passwörter 2023, 371 words</t>
  </si>
  <si>
    <r>
      <rPr>
        <b/>
        <u/>
        <sz val="10"/>
        <color rgb="FF0000FF"/>
        <rFont val="Arial"/>
        <family val="2"/>
      </rPr>
      <t>Bundesbank erwartet Halbierung der Inflationsrate</t>
    </r>
  </si>
  <si>
    <t>SPIEGEL ONLINE, WIRTSCHAFT; Prognose für 2024, 405 words</t>
  </si>
  <si>
    <r>
      <rPr>
        <b/>
        <u/>
        <sz val="10"/>
        <color rgb="FF0000FF"/>
        <rFont val="Arial"/>
        <family val="2"/>
      </rPr>
      <t>Sex in bayerischer Kirche   Frau akzeptiert Strafbefehl</t>
    </r>
  </si>
  <si>
    <t>SPIEGEL ONLINE, PANORAMA/JUSTIZ &amp; KRIMINALITÄT; Kein Prozess, 471 words</t>
  </si>
  <si>
    <r>
      <rPr>
        <b/>
        <u/>
        <sz val="10"/>
        <color rgb="FF0000FF"/>
        <rFont val="Arial"/>
        <family val="2"/>
      </rPr>
      <t>Deutsche Wirtschaft beendet das Jahr mit einer Rezession</t>
    </r>
  </si>
  <si>
    <t>SPIEGEL ONLINE, WIRTSCHAFT; Schlechte Konjunkturaussichten, 538 words</t>
  </si>
  <si>
    <r>
      <rPr>
        <b/>
        <u/>
        <sz val="10"/>
        <color rgb="FF0000FF"/>
        <rFont val="Arial"/>
        <family val="2"/>
      </rPr>
      <t>»Generell gilt: Nicht alkoholisiert böllern«</t>
    </r>
  </si>
  <si>
    <t>SPIEGEL ONLINE, PANORAMA; Warnungen zum Verkaufsstart von Silvesterfeuerwerk, 816 words</t>
  </si>
  <si>
    <r>
      <rPr>
        <b/>
        <u/>
        <sz val="10"/>
        <color rgb="FF0000FF"/>
        <rFont val="Arial"/>
        <family val="2"/>
      </rPr>
      <t>Fachkräftemangel im IT-Sektor erreicht Rekordhoch</t>
    </r>
  </si>
  <si>
    <t>SPIEGEL ONLINE, WIRTSCHAFT/SOZIALES; Programmierer verzweifelt gesucht, 481 words</t>
  </si>
  <si>
    <r>
      <rPr>
        <b/>
        <u/>
        <sz val="10"/>
        <color rgb="FF0000FF"/>
        <rFont val="Arial"/>
        <family val="2"/>
      </rPr>
      <t>Wladimir Putin stellt sich im Fernsehen ausgewählten Bürgerfragen</t>
    </r>
  </si>
  <si>
    <t>SPIEGEL ONLINE, AUSLAND; Propagandashow »Der direkte Draht«, 615 words</t>
  </si>
  <si>
    <r>
      <rPr>
        <b/>
        <u/>
        <sz val="10"/>
        <color rgb="FF0000FF"/>
        <rFont val="Arial"/>
        <family val="2"/>
      </rPr>
      <t>Das Jahr des Murmeltiers</t>
    </r>
  </si>
  <si>
    <t>SPIEGEL ONLINE, PANORAMA/BILDUNG; SPIEGEL-Bildungsnewsletter, 1160 words</t>
  </si>
  <si>
    <r>
      <rPr>
        <b/>
        <u/>
        <sz val="10"/>
        <color rgb="FF0000FF"/>
        <rFont val="Arial"/>
        <family val="2"/>
      </rPr>
      <t>Wie Polen sich seine politische Würde zurückholte</t>
    </r>
  </si>
  <si>
    <t>SPIEGEL ONLINE, AUSLAND; Alles Gute vom SPIEGEL, 1197 words</t>
  </si>
  <si>
    <t>Deutscher Feuerwehrverband und Gesetzliche Unfallversicherung</t>
  </si>
  <si>
    <t>aktive freiwillige Feuerwehrleute</t>
  </si>
  <si>
    <t>online</t>
  </si>
  <si>
    <t>New York Times und Meinungsforschungsinstitut Siena College</t>
  </si>
  <si>
    <t>Nachrichtenagentur dpa</t>
  </si>
  <si>
    <t>Umfrageinstituts PSR</t>
  </si>
  <si>
    <t>Palästinensern im Westjordanland und im Gazastreifen</t>
  </si>
  <si>
    <t>Fehlerquote</t>
  </si>
  <si>
    <t>Meinungsforschungsinstitut Civey im Auftrag des Softwareentwicklers Rexx Systems</t>
  </si>
  <si>
    <t>abhängig Beschäftigte</t>
  </si>
  <si>
    <t>Yougov im Auftrag der dpa</t>
  </si>
  <si>
    <t>unter Leitung von Gerd Pickel der Uni Leipzig</t>
  </si>
  <si>
    <t>Berlin-Monitor (im Auftrag des Senats)</t>
  </si>
  <si>
    <t>Berlinerinnen und Berliner im Alter ab 18 Jahren</t>
  </si>
  <si>
    <t>Konsumenten</t>
  </si>
  <si>
    <t>im Auftrag der Management- und Technologieberatung BearingPoint</t>
  </si>
  <si>
    <t xml:space="preserve">in den 20 am stärksten besuchten Einkaufsstraßen Deutschlands </t>
  </si>
  <si>
    <t>Deutsche Presseagentur (dpa)</t>
  </si>
  <si>
    <t>Institut für Demoskopie Allensbach im Auftrag der Tageszeitungen im Südwesten</t>
  </si>
  <si>
    <t>gewerkschaftsnahe Wirtschafts- und Sozialwissenschaftliche Institut (WSI) der Hans-Böckler-Stiftung</t>
  </si>
  <si>
    <t>Menschen ab 16 Jahren, die das Internet nutzen</t>
  </si>
  <si>
    <t>Krankenhaus-Barometer (Deutsches Krankenhausinstitut (DKI))</t>
  </si>
  <si>
    <t>von der Regierung beauftragt</t>
  </si>
  <si>
    <t>Gesellschaft für Konsumforschung (GfK)</t>
  </si>
  <si>
    <t>Personen</t>
  </si>
  <si>
    <t>Le Journal du Dimanche</t>
  </si>
  <si>
    <t>Hasso-Plattner-Institut (HPI), zweite Quelle:  Digitalverband Bitkom</t>
  </si>
  <si>
    <t>»Haben Sie vor, in diesem Jahr Feuerwerk, also Raketen, Böller etc., für Silvester einzukaufen?«</t>
  </si>
  <si>
    <t>Verantwortliche von Unternehmen</t>
  </si>
  <si>
    <t>repräsentativ (für die deutsche Gesamtwirtschaft)</t>
  </si>
  <si>
    <t>zweite Quelle: Lewada</t>
  </si>
  <si>
    <t>Tech-Startups</t>
  </si>
  <si>
    <t>Energiewendebarometer (Förderbank KfW)</t>
  </si>
  <si>
    <t>private Haushalte</t>
  </si>
  <si>
    <t>Mikrozensus</t>
  </si>
  <si>
    <t>Menschen</t>
  </si>
  <si>
    <t>im Auftrag der Beratungsgesellschaft Metafinanz</t>
  </si>
  <si>
    <t>Man findet weitere Infomationen auf der Webseite der Infratest dimap (z.B. Anzahl Befragte, Schwankungsbreite, etc.)</t>
  </si>
  <si>
    <t>Bundesverband Deutsche Start-ups, Unternehmensberatung PwC</t>
  </si>
  <si>
    <t>Institut Eye Square im Auftrag der Verbraucherzentralen</t>
  </si>
  <si>
    <t>Institut Infratest dimap</t>
  </si>
  <si>
    <t>(nicht im Artikel erwähnt: Die Studie wurde von Infratest dimap durchgeführt)</t>
  </si>
  <si>
    <t>Meinungsforschungsinstitut Civey </t>
  </si>
  <si>
    <t>Meinungsforschungsinstitut Verian im Auftrag des SPIEGEL</t>
  </si>
  <si>
    <t>Verian = Kantar Public</t>
  </si>
  <si>
    <t>N bezieht sich auf 2. Quelle</t>
  </si>
  <si>
    <t>N bezogen auf 2. Quelle</t>
  </si>
  <si>
    <t>N bezogen auf 2. Quelle; 1. Quelle 1004 Teilnehmer</t>
  </si>
  <si>
    <t>Median</t>
  </si>
  <si>
    <t xml:space="preserve">   </t>
  </si>
  <si>
    <t>Methodik/statistische Ungenauigkeit</t>
  </si>
  <si>
    <t>N und statistische Ungenauigkeit unter Grafik</t>
  </si>
  <si>
    <t>Travel Data + Analytics (TDA)  im Auftrag des SPIEGEL /Civey</t>
  </si>
  <si>
    <t>statistische Ungenauigkeit</t>
  </si>
  <si>
    <t>Link zur Original von NY-Times im Text</t>
  </si>
  <si>
    <t>5505\4998</t>
  </si>
  <si>
    <t>Es gibt keine Quelle zu der Umfrage dafür alles andere</t>
  </si>
  <si>
    <t>Fehlertoleranz</t>
  </si>
  <si>
    <t>Hans-Böckler-Stiftung im Auftrag von NGG</t>
  </si>
  <si>
    <t>Österreichisches Parlament</t>
  </si>
  <si>
    <t>Link zur Studie im Text</t>
  </si>
  <si>
    <t>repräsentativ/statistische Fehlertoleranz</t>
  </si>
  <si>
    <t>im Auftrag von BearingPoint</t>
  </si>
  <si>
    <t>Keine Quelle aber N</t>
  </si>
  <si>
    <t>No</t>
  </si>
  <si>
    <t>Keywords</t>
  </si>
  <si>
    <t>Headline 
(and link to nexis database)</t>
  </si>
  <si>
    <t>Source</t>
  </si>
  <si>
    <t>Sample Size N</t>
  </si>
  <si>
    <t>Information extracted from infographic</t>
  </si>
  <si>
    <t>Remarks</t>
  </si>
  <si>
    <t>Survey run for/by DER SPIEGEL</t>
  </si>
  <si>
    <t>Mean</t>
  </si>
  <si>
    <t>Std.dev.</t>
  </si>
  <si>
    <t>Minimum</t>
  </si>
  <si>
    <t>Maximum</t>
  </si>
  <si>
    <t>Counts</t>
  </si>
  <si>
    <t>Sum</t>
  </si>
  <si>
    <t>share</t>
  </si>
  <si>
    <t>Type of Sample</t>
  </si>
  <si>
    <t>No. non-empty entries</t>
  </si>
  <si>
    <t>Share in all entries</t>
  </si>
  <si>
    <t>Coding 1-4</t>
  </si>
  <si>
    <t>Code</t>
  </si>
  <si>
    <t>Frequency</t>
  </si>
  <si>
    <t>no information about survey</t>
  </si>
  <si>
    <t>only source of survey reported</t>
  </si>
  <si>
    <t>source plus one further piece of information (e.g. sample size)</t>
  </si>
  <si>
    <t>source plus two or more further pieces of information (e.g. sample size and range of error)</t>
  </si>
  <si>
    <t>count</t>
  </si>
  <si>
    <t>DER SPIEGEL online</t>
  </si>
  <si>
    <t>BILD Bund</t>
  </si>
  <si>
    <t>Link zur Methodik angegeben; N und statistische Ungenauigkeit unter Grafik</t>
  </si>
  <si>
    <t>Link zur Quelle im Text; Umfrage in Iowa</t>
  </si>
  <si>
    <t>N und statistische Ungenauigkeit unter Grafik bei beiden Umfragen; Link zur Methodik angegeben</t>
  </si>
  <si>
    <t>N und statistische Ungenauigkeit unter Grafik; Verian = Kantar Public</t>
  </si>
  <si>
    <t>Auch wieder keine Quelle aber N angegeben; Familien-Newsletter</t>
  </si>
  <si>
    <t>Keine Wirkliche Quelle aber N; im Auftrag der Management- und Technologieberatung BearingPoint; in den 20 am stärksten besuchten Einkaufsstraßen Deutschlands</t>
  </si>
  <si>
    <t>Alles außer einer Quelle gegeben; telefonisch</t>
  </si>
  <si>
    <t>Link kzur Methodik angegeben; N und statistische Ungenauigkeit unter Grafik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</si>
</sst>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#,##0.0000_ ;\-#,##0.0000\ "/>
    <numFmt numFmtId="167" formatCode="0.0000"/>
  </numFmts>
  <fonts count="11" x14ac:knownFonts="1"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2"/>
      <color theme="1"/>
      <name val="arial"/>
      <family val="2"/>
    </font>
    <font>
      <b/>
      <u/>
      <sz val="10"/>
      <color rgb="FF0000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5"/>
      <color rgb="FF000000"/>
      <name val="Constantia"/>
      <family val="1"/>
    </font>
    <font>
      <sz val="10"/>
      <name val="Arial"/>
      <family val="2"/>
    </font>
    <font>
      <sz val="10"/>
      <color rgb="FF000000"/>
      <name val="Segoe U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68"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1" applyFont="1" applyAlignment="1">
      <alignment vertical="top" wrapText="1"/>
    </xf>
    <xf numFmtId="165" fontId="2" fillId="0" borderId="0" xfId="2" applyNumberFormat="1" applyFont="1" applyAlignment="1">
      <alignment vertical="center" wrapText="1"/>
    </xf>
    <xf numFmtId="165" fontId="0" fillId="0" borderId="0" xfId="2" applyNumberFormat="1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165" fontId="4" fillId="0" borderId="0" xfId="2" applyNumberFormat="1" applyFont="1" applyAlignment="1">
      <alignment wrapText="1"/>
    </xf>
    <xf numFmtId="0" fontId="6" fillId="0" borderId="0" xfId="0" applyFont="1" applyAlignment="1">
      <alignment wrapText="1"/>
    </xf>
    <xf numFmtId="16" fontId="0" fillId="0" borderId="0" xfId="0" applyNumberFormat="1"/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165" fontId="4" fillId="0" borderId="0" xfId="2" applyNumberFormat="1" applyFont="1" applyFill="1" applyAlignment="1">
      <alignment wrapText="1"/>
    </xf>
    <xf numFmtId="0" fontId="1" fillId="0" borderId="0" xfId="1" applyFont="1" applyAlignment="1">
      <alignment vertical="top" wrapText="1"/>
    </xf>
    <xf numFmtId="0" fontId="4" fillId="2" borderId="0" xfId="0" applyFont="1" applyFill="1" applyAlignment="1">
      <alignment wrapText="1"/>
    </xf>
    <xf numFmtId="165" fontId="4" fillId="0" borderId="0" xfId="2" applyNumberFormat="1" applyFont="1"/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8" fillId="0" borderId="0" xfId="1" applyFont="1" applyAlignment="1">
      <alignment vertical="top" wrapText="1"/>
    </xf>
    <xf numFmtId="166" fontId="4" fillId="0" borderId="0" xfId="2" applyNumberFormat="1" applyFont="1" applyAlignment="1">
      <alignment wrapText="1"/>
    </xf>
    <xf numFmtId="0" fontId="0" fillId="0" borderId="0" xfId="0" applyBorder="1"/>
    <xf numFmtId="0" fontId="1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4" fontId="4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7" fillId="0" borderId="0" xfId="0" applyFont="1" applyBorder="1" applyAlignment="1">
      <alignment vertical="center" wrapText="1"/>
    </xf>
    <xf numFmtId="14" fontId="0" fillId="0" borderId="0" xfId="0" applyNumberFormat="1" applyBorder="1"/>
    <xf numFmtId="0" fontId="0" fillId="0" borderId="0" xfId="0" applyBorder="1" applyAlignment="1">
      <alignment wrapText="1"/>
    </xf>
    <xf numFmtId="165" fontId="0" fillId="0" borderId="0" xfId="2" applyNumberFormat="1" applyFont="1" applyBorder="1" applyAlignment="1">
      <alignment wrapText="1"/>
    </xf>
    <xf numFmtId="0" fontId="5" fillId="0" borderId="0" xfId="0" applyFont="1" applyBorder="1"/>
    <xf numFmtId="14" fontId="5" fillId="0" borderId="0" xfId="0" applyNumberFormat="1" applyFont="1" applyBorder="1"/>
    <xf numFmtId="0" fontId="5" fillId="0" borderId="0" xfId="0" applyFont="1" applyBorder="1" applyAlignment="1">
      <alignment wrapText="1"/>
    </xf>
    <xf numFmtId="165" fontId="5" fillId="0" borderId="0" xfId="2" applyNumberFormat="1" applyFont="1" applyBorder="1" applyAlignment="1">
      <alignment wrapText="1"/>
    </xf>
    <xf numFmtId="16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1" fillId="0" borderId="1" xfId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165" fontId="4" fillId="0" borderId="1" xfId="2" applyNumberFormat="1" applyFont="1" applyBorder="1" applyAlignment="1">
      <alignment wrapText="1"/>
    </xf>
    <xf numFmtId="0" fontId="4" fillId="0" borderId="1" xfId="0" applyFont="1" applyBorder="1"/>
    <xf numFmtId="166" fontId="4" fillId="0" borderId="1" xfId="2" applyNumberFormat="1" applyFont="1" applyBorder="1" applyAlignment="1">
      <alignment wrapText="1"/>
    </xf>
    <xf numFmtId="0" fontId="0" fillId="0" borderId="1" xfId="0" applyFont="1" applyBorder="1"/>
    <xf numFmtId="167" fontId="4" fillId="0" borderId="0" xfId="0" applyNumberFormat="1" applyFont="1" applyBorder="1" applyAlignment="1">
      <alignment wrapText="1"/>
    </xf>
    <xf numFmtId="0" fontId="0" fillId="0" borderId="2" xfId="0" applyBorder="1" applyAlignment="1">
      <alignment vertical="top"/>
    </xf>
    <xf numFmtId="0" fontId="1" fillId="0" borderId="3" xfId="1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14" fontId="10" fillId="0" borderId="4" xfId="0" applyNumberFormat="1" applyFont="1" applyBorder="1" applyAlignment="1">
      <alignment vertical="top" wrapText="1"/>
    </xf>
    <xf numFmtId="0" fontId="0" fillId="0" borderId="5" xfId="0" applyBorder="1" applyAlignment="1">
      <alignment vertical="top"/>
    </xf>
    <xf numFmtId="0" fontId="8" fillId="0" borderId="0" xfId="1" applyFont="1" applyBorder="1" applyAlignment="1">
      <alignment vertical="top" wrapText="1"/>
    </xf>
    <xf numFmtId="0" fontId="0" fillId="0" borderId="6" xfId="0" applyBorder="1"/>
    <xf numFmtId="0" fontId="0" fillId="0" borderId="7" xfId="0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0" fillId="0" borderId="8" xfId="0" applyBorder="1"/>
    <xf numFmtId="0" fontId="0" fillId="0" borderId="0" xfId="0" applyFont="1" applyBorder="1"/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59405074365702E-2"/>
          <c:y val="5.7060367454068242E-2"/>
          <c:w val="0.87822156605424317"/>
          <c:h val="0.82526902887139109"/>
        </c:manualLayout>
      </c:layout>
      <c:barChart>
        <c:barDir val="col"/>
        <c:grouping val="clustered"/>
        <c:varyColors val="0"/>
        <c:ser>
          <c:idx val="0"/>
          <c:order val="0"/>
          <c:tx>
            <c:v>DER SPIEGEL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2'!$A$4:$A$7</c:f>
              <c:strCache>
                <c:ptCount val="4"/>
                <c:pt idx="0">
                  <c:v>no information about survey</c:v>
                </c:pt>
                <c:pt idx="1">
                  <c:v>only source of survey reported</c:v>
                </c:pt>
                <c:pt idx="2">
                  <c:v>source plus one further piece of information (e.g. sample size)</c:v>
                </c:pt>
                <c:pt idx="3">
                  <c:v>source plus two or more further pieces of information (e.g. sample size and range of error)</c:v>
                </c:pt>
              </c:strCache>
            </c:strRef>
          </c:cat>
          <c:val>
            <c:numRef>
              <c:f>'Figure 2'!$C$4:$C$7</c:f>
              <c:numCache>
                <c:formatCode>0.0000</c:formatCode>
                <c:ptCount val="4"/>
                <c:pt idx="0">
                  <c:v>14.339622641509434</c:v>
                </c:pt>
                <c:pt idx="1">
                  <c:v>39.622641509433961</c:v>
                </c:pt>
                <c:pt idx="2">
                  <c:v>27.924528301886792</c:v>
                </c:pt>
                <c:pt idx="3">
                  <c:v>18.113207547169811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F4-473F-B1F0-011A6EED4BE6}"/>
            </c:ext>
          </c:extLst>
        </c:ser>
        <c:ser>
          <c:idx val="1"/>
          <c:order val="1"/>
          <c:tx>
            <c:v>BILD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'Figure 2'!$F$4:$F$7</c:f>
              <c:numCache>
                <c:formatCode>0.0000</c:formatCode>
                <c:ptCount val="4"/>
                <c:pt idx="0">
                  <c:v>13.333333333333334</c:v>
                </c:pt>
                <c:pt idx="1">
                  <c:v>64.444444444444443</c:v>
                </c:pt>
                <c:pt idx="2">
                  <c:v>18.518518518518519</c:v>
                </c:pt>
                <c:pt idx="3">
                  <c:v>3.7037037037037033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1-4661-8F19-4605C141F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39887760"/>
        <c:axId val="740126384"/>
      </c:barChart>
      <c:catAx>
        <c:axId val="73988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40126384"/>
        <c:crosses val="autoZero"/>
        <c:auto val="0"/>
        <c:lblAlgn val="ctr"/>
        <c:lblOffset val="100"/>
        <c:noMultiLvlLbl val="0"/>
      </c:catAx>
      <c:valAx>
        <c:axId val="740126384"/>
        <c:scaling>
          <c:orientation val="minMax"/>
        </c:scaling>
        <c:delete val="0"/>
        <c:axPos val="l"/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3988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ayout>
        <c:manualLayout>
          <c:xMode val="edge"/>
          <c:yMode val="edge"/>
          <c:x val="0.56653652668416443"/>
          <c:y val="0.14409667541557308"/>
          <c:w val="0.22426465441819776"/>
          <c:h val="0.189847623213764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441960</xdr:colOff>
      <xdr:row>11</xdr:row>
      <xdr:rowOff>152400</xdr:rowOff>
    </xdr:from>
    <xdr:to>
      <xdr:col>4</xdr:col>
      <xdr:colOff>502920</xdr:colOff>
      <xdr:row>36</xdr:row>
      <xdr:rowOff>68580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36066E1-7351-47D8-BAD7-2B570BB572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dvance.lexis.com/api/document?collection=news&amp;id=urn:contentItem:69GT-RSP1-JBR8-4380-00000-00&amp;context=1516831&amp;sourcegroupingtype=G" TargetMode="External"/><Relationship Id="rId21" Type="http://schemas.openxmlformats.org/officeDocument/2006/relationships/hyperlink" Target="https://advance.lexis.com/api/document?collection=news&amp;id=urn:contentItem:69T4-SHT1-DY69-V3K7-00000-00&amp;context=1516831&amp;sourcegroupingtype=G" TargetMode="External"/><Relationship Id="rId63" Type="http://schemas.openxmlformats.org/officeDocument/2006/relationships/hyperlink" Target="https://advance.lexis.com/api/document?collection=news&amp;id=urn:contentItem:69B3-D481-JBR8-40PH-00000-00&amp;context=1516831&amp;sourcegroupingtype=G" TargetMode="External"/><Relationship Id="rId159" Type="http://schemas.openxmlformats.org/officeDocument/2006/relationships/hyperlink" Target="https://advance.lexis.com/api/document?collection=news&amp;id=urn:contentItem:69F4-07W1-JBR8-40JN-00000-00&amp;context=1516831&amp;sourcegroupingtype=G" TargetMode="External"/><Relationship Id="rId170" Type="http://schemas.openxmlformats.org/officeDocument/2006/relationships/hyperlink" Target="https://advance.lexis.com/api/document?collection=news&amp;id=urn:contentItem:6932-C5J1-DY69-V034-00000-00&amp;context=1516831&amp;sourcegroupingtype=G" TargetMode="External"/><Relationship Id="rId226" Type="http://schemas.openxmlformats.org/officeDocument/2006/relationships/hyperlink" Target="https://advance.lexis.com/api/document?collection=news&amp;id=urn:contentItem:68X0-25X1-JBR8-44RX-00000-00&amp;context=1516831&amp;sourcegroupingtype=G" TargetMode="External"/><Relationship Id="rId107" Type="http://schemas.openxmlformats.org/officeDocument/2006/relationships/hyperlink" Target="https://advance.lexis.com/api/document?collection=news&amp;id=urn:contentItem:698T-K431-DY69-V0G0-00000-00&amp;context=1516831&amp;sourcegroupingtype=G" TargetMode="External"/><Relationship Id="rId11" Type="http://schemas.openxmlformats.org/officeDocument/2006/relationships/hyperlink" Target="https://advance.lexis.com/api/document?collection=news&amp;id=urn:contentItem:69MD-DVF1-DY69-V17W-00000-00&amp;context=1516831&amp;sourcegroupingtype=G" TargetMode="External"/><Relationship Id="rId32" Type="http://schemas.openxmlformats.org/officeDocument/2006/relationships/hyperlink" Target="https://advance.lexis.com/api/document?collection=news&amp;id=urn:contentItem:69DP-1YW1-JBR8-4410-00000-00&amp;context=1516831&amp;sourcegroupingtype=G" TargetMode="External"/><Relationship Id="rId53" Type="http://schemas.openxmlformats.org/officeDocument/2006/relationships/hyperlink" Target="https://advance.lexis.com/api/document?collection=news&amp;id=urn:contentItem:69GB-TWC1-JBR8-41FS-00000-00&amp;context=1516831&amp;sourcegroupingtype=G" TargetMode="External"/><Relationship Id="rId74" Type="http://schemas.openxmlformats.org/officeDocument/2006/relationships/hyperlink" Target="https://advance.lexis.com/api/document?collection=news&amp;id=urn:contentItem:69H7-VMG1-JBR8-44DN-00000-00&amp;context=1516831&amp;sourcegroupingtype=G" TargetMode="External"/><Relationship Id="rId128" Type="http://schemas.openxmlformats.org/officeDocument/2006/relationships/hyperlink" Target="https://advance.lexis.com/api/document?collection=news&amp;id=urn:contentItem:68YV-TC21-DY69-V2GW-00000-00&amp;context=1516831&amp;sourcegroupingtype=G" TargetMode="External"/><Relationship Id="rId149" Type="http://schemas.openxmlformats.org/officeDocument/2006/relationships/hyperlink" Target="https://advance.lexis.com/api/document?collection=news&amp;id=urn:contentItem:696N-W6B1-JBR8-408K-00000-00&amp;context=1516831&amp;sourcegroupingtype=G" TargetMode="External"/><Relationship Id="rId5" Type="http://schemas.openxmlformats.org/officeDocument/2006/relationships/hyperlink" Target="https://advance.lexis.com/api/document?collection=news&amp;id=urn:contentItem:69SW-TPR1-DY69-V012-00000-00&amp;context=1516831&amp;sourcegroupingtype=G" TargetMode="External"/><Relationship Id="rId95" Type="http://schemas.openxmlformats.org/officeDocument/2006/relationships/hyperlink" Target="https://advance.lexis.com/api/document?collection=news&amp;id=urn:contentItem:68YM-V5Y1-DY69-V41S-00000-00&amp;context=1516831&amp;sourcegroupingtype=G" TargetMode="External"/><Relationship Id="rId160" Type="http://schemas.openxmlformats.org/officeDocument/2006/relationships/hyperlink" Target="https://advance.lexis.com/api/document?collection=news&amp;id=urn:contentItem:68SH-HNY1-JBR8-444J-00000-00&amp;context=1516831&amp;sourcegroupingtype=G" TargetMode="External"/><Relationship Id="rId181" Type="http://schemas.openxmlformats.org/officeDocument/2006/relationships/hyperlink" Target="https://advance.lexis.com/api/document?collection=news&amp;id=urn:contentItem:68SH-HNY1-JBR8-445H-00000-00&amp;context=1516831&amp;sourcegroupingtype=G" TargetMode="External"/><Relationship Id="rId216" Type="http://schemas.openxmlformats.org/officeDocument/2006/relationships/hyperlink" Target="https://advance.lexis.com/api/document?collection=news&amp;id=urn:contentItem:68NH-Y531-JBR8-423D-00000-00&amp;context=1516831&amp;sourcegroupingtype=G" TargetMode="External"/><Relationship Id="rId237" Type="http://schemas.openxmlformats.org/officeDocument/2006/relationships/hyperlink" Target="https://advance.lexis.com/api/document?collection=news&amp;id=urn:contentItem:6B01-43B1-JBR8-445F-00000-00&amp;context=1516831&amp;sourcegroupingtype=G" TargetMode="External"/><Relationship Id="rId258" Type="http://schemas.openxmlformats.org/officeDocument/2006/relationships/hyperlink" Target="https://advance.lexis.com/api/document?collection=news&amp;id=urn:contentItem:69WF-FW71-JBR8-43YK-00000-00&amp;context=1516831&amp;sourcegroupingtype=G" TargetMode="External"/><Relationship Id="rId22" Type="http://schemas.openxmlformats.org/officeDocument/2006/relationships/hyperlink" Target="https://advance.lexis.com/api/document?collection=news&amp;id=urn:contentItem:69TB-RRK1-DY69-V4R1-00000-00&amp;context=1516831&amp;sourcegroupingtype=G" TargetMode="External"/><Relationship Id="rId43" Type="http://schemas.openxmlformats.org/officeDocument/2006/relationships/hyperlink" Target="https://advance.lexis.com/api/document?collection=news&amp;id=urn:contentItem:69GB-TWC1-JBR8-41G9-00000-00&amp;context=1516831&amp;sourcegroupingtype=G" TargetMode="External"/><Relationship Id="rId64" Type="http://schemas.openxmlformats.org/officeDocument/2006/relationships/hyperlink" Target="https://advance.lexis.com/api/document?collection=news&amp;id=urn:contentItem:693X-7V91-JBR8-408V-00000-00&amp;context=1516831&amp;sourcegroupingtype=G" TargetMode="External"/><Relationship Id="rId118" Type="http://schemas.openxmlformats.org/officeDocument/2006/relationships/hyperlink" Target="https://advance.lexis.com/api/document?collection=news&amp;id=urn:contentItem:68Y6-WSF1-DY69-V1KP-00000-00&amp;context=1516831&amp;sourcegroupingtype=G" TargetMode="External"/><Relationship Id="rId139" Type="http://schemas.openxmlformats.org/officeDocument/2006/relationships/hyperlink" Target="https://advance.lexis.com/api/document?collection=news&amp;id=urn:contentItem:694B-64F1-JBR8-401W-00000-00&amp;context=1516831&amp;sourcegroupingtype=G" TargetMode="External"/><Relationship Id="rId85" Type="http://schemas.openxmlformats.org/officeDocument/2006/relationships/hyperlink" Target="https://advance.lexis.com/api/document?collection=news&amp;id=urn:contentItem:6973-TKG1-DY69-V0BV-00000-00&amp;context=1516831&amp;sourcegroupingtype=G" TargetMode="External"/><Relationship Id="rId150" Type="http://schemas.openxmlformats.org/officeDocument/2006/relationships/hyperlink" Target="https://advance.lexis.com/api/document?collection=news&amp;id=urn:contentItem:6956-3051-DY69-V08G-00000-00&amp;context=1516831&amp;sourcegroupingtype=G" TargetMode="External"/><Relationship Id="rId171" Type="http://schemas.openxmlformats.org/officeDocument/2006/relationships/hyperlink" Target="https://advance.lexis.com/api/document?collection=news&amp;id=urn:contentItem:69C5-8271-JBR8-43MF-00000-00&amp;context=1516831&amp;sourcegroupingtype=G" TargetMode="External"/><Relationship Id="rId192" Type="http://schemas.openxmlformats.org/officeDocument/2006/relationships/hyperlink" Target="https://advance.lexis.com/api/document?collection=news&amp;id=urn:contentItem:68MG-36F1-JBR8-42F7-00000-00&amp;context=1516831&amp;sourcegroupingtype=G" TargetMode="External"/><Relationship Id="rId206" Type="http://schemas.openxmlformats.org/officeDocument/2006/relationships/hyperlink" Target="https://advance.lexis.com/api/document?collection=news&amp;id=urn:contentItem:68SF-JK31-DY69-V3V1-00000-00&amp;context=1516831&amp;sourcegroupingtype=G" TargetMode="External"/><Relationship Id="rId227" Type="http://schemas.openxmlformats.org/officeDocument/2006/relationships/hyperlink" Target="https://advance.lexis.com/api/document?collection=news&amp;id=urn:contentItem:68NJ-XP81-JBR8-42P4-00000-00&amp;context=1516831&amp;sourcegroupingtype=G" TargetMode="External"/><Relationship Id="rId248" Type="http://schemas.openxmlformats.org/officeDocument/2006/relationships/hyperlink" Target="https://advance.lexis.com/api/document?collection=news&amp;id=urn:contentItem:69YM-59F1-DY69-V112-00000-00&amp;context=1516831&amp;sourcegroupingtype=G" TargetMode="External"/><Relationship Id="rId12" Type="http://schemas.openxmlformats.org/officeDocument/2006/relationships/hyperlink" Target="https://advance.lexis.com/api/document?collection=news&amp;id=urn:contentItem:69N2-BFK1-JBR8-40W9-00000-00&amp;context=1516831&amp;sourcegroupingtype=G" TargetMode="External"/><Relationship Id="rId33" Type="http://schemas.openxmlformats.org/officeDocument/2006/relationships/hyperlink" Target="https://advance.lexis.com/api/document?collection=news&amp;id=urn:contentItem:69BR-9V11-JBR8-40HW-00000-00&amp;context=1516831&amp;sourcegroupingtype=G" TargetMode="External"/><Relationship Id="rId108" Type="http://schemas.openxmlformats.org/officeDocument/2006/relationships/hyperlink" Target="https://advance.lexis.com/api/document?collection=news&amp;id=urn:contentItem:6914-MF21-JBR8-44WW-00000-00&amp;context=1516831&amp;sourcegroupingtype=G" TargetMode="External"/><Relationship Id="rId129" Type="http://schemas.openxmlformats.org/officeDocument/2006/relationships/hyperlink" Target="https://advance.lexis.com/api/document?collection=news&amp;id=urn:contentItem:69M7-FB11-DY69-V552-00000-00&amp;context=1516831&amp;sourcegroupingtype=G" TargetMode="External"/><Relationship Id="rId54" Type="http://schemas.openxmlformats.org/officeDocument/2006/relationships/hyperlink" Target="https://advance.lexis.com/api/document?collection=news&amp;id=urn:contentItem:696G-WJ91-DY69-V07W-00000-00&amp;context=1516831&amp;sourcegroupingtype=G" TargetMode="External"/><Relationship Id="rId75" Type="http://schemas.openxmlformats.org/officeDocument/2006/relationships/hyperlink" Target="https://advance.lexis.com/api/document?collection=news&amp;id=urn:contentItem:69HF-TYT1-JBR8-43J2-00000-00&amp;context=1516831&amp;sourcegroupingtype=G" TargetMode="External"/><Relationship Id="rId96" Type="http://schemas.openxmlformats.org/officeDocument/2006/relationships/hyperlink" Target="https://advance.lexis.com/api/document?collection=news&amp;id=urn:contentItem:693H-8YD1-DY69-V037-00000-00&amp;context=1516831&amp;sourcegroupingtype=G" TargetMode="External"/><Relationship Id="rId140" Type="http://schemas.openxmlformats.org/officeDocument/2006/relationships/hyperlink" Target="https://advance.lexis.com/api/document?collection=news&amp;id=urn:contentItem:69H0-RJK1-DY69-V0HP-00000-00&amp;context=1516831&amp;sourcegroupingtype=G" TargetMode="External"/><Relationship Id="rId161" Type="http://schemas.openxmlformats.org/officeDocument/2006/relationships/hyperlink" Target="https://advance.lexis.com/api/document?collection=news&amp;id=urn:contentItem:695M-1BB1-JBR8-433W-00000-00&amp;context=1516831&amp;sourcegroupingtype=G" TargetMode="External"/><Relationship Id="rId182" Type="http://schemas.openxmlformats.org/officeDocument/2006/relationships/hyperlink" Target="https://advance.lexis.com/api/document?collection=news&amp;id=urn:contentItem:68RP-MJW1-DY69-V1HD-00000-00&amp;context=1516831&amp;sourcegroupingtype=G" TargetMode="External"/><Relationship Id="rId217" Type="http://schemas.openxmlformats.org/officeDocument/2006/relationships/hyperlink" Target="https://advance.lexis.com/api/document?collection=news&amp;id=urn:contentItem:68R2-R101-JBR8-44B2-00000-00&amp;context=1516831&amp;sourcegroupingtype=G" TargetMode="External"/><Relationship Id="rId6" Type="http://schemas.openxmlformats.org/officeDocument/2006/relationships/hyperlink" Target="https://advance.lexis.com/api/document?collection=news&amp;id=urn:contentItem:69PS-3YS1-JBR8-4046-00000-00&amp;context=1516831&amp;sourcegroupingtype=G" TargetMode="External"/><Relationship Id="rId238" Type="http://schemas.openxmlformats.org/officeDocument/2006/relationships/hyperlink" Target="https://advance.lexis.com/api/document?collection=news&amp;id=urn:contentItem:69X4-C331-DY69-V2S8-00000-00&amp;context=1516831&amp;sourcegroupingtype=G" TargetMode="External"/><Relationship Id="rId259" Type="http://schemas.openxmlformats.org/officeDocument/2006/relationships/hyperlink" Target="https://advance.lexis.com/api/document?collection=news&amp;id=urn:contentItem:69X3-CG91-JBR8-4446-00000-00&amp;context=1516831&amp;sourcegroupingtype=G" TargetMode="External"/><Relationship Id="rId23" Type="http://schemas.openxmlformats.org/officeDocument/2006/relationships/hyperlink" Target="https://advance.lexis.com/api/document?collection=news&amp;id=urn:contentItem:69MD-DVF1-DY69-V18B-00000-00&amp;context=1516831&amp;sourcegroupingtype=G" TargetMode="External"/><Relationship Id="rId119" Type="http://schemas.openxmlformats.org/officeDocument/2006/relationships/hyperlink" Target="https://advance.lexis.com/api/document?collection=news&amp;id=urn:contentItem:69DN-2GV1-DY69-V0MF-00000-00&amp;context=1516831&amp;sourcegroupingtype=G" TargetMode="External"/><Relationship Id="rId44" Type="http://schemas.openxmlformats.org/officeDocument/2006/relationships/hyperlink" Target="https://advance.lexis.com/api/document?collection=news&amp;id=urn:contentItem:69R0-3271-JBR8-4008-00000-00&amp;context=1516831&amp;sourcegroupingtype=G" TargetMode="External"/><Relationship Id="rId65" Type="http://schemas.openxmlformats.org/officeDocument/2006/relationships/hyperlink" Target="https://advance.lexis.com/api/document?collection=news&amp;id=urn:contentItem:6979-SWP1-DY69-V0JV-00000-00&amp;context=1516831&amp;sourcegroupingtype=G" TargetMode="External"/><Relationship Id="rId86" Type="http://schemas.openxmlformats.org/officeDocument/2006/relationships/hyperlink" Target="https://advance.lexis.com/api/document?collection=news&amp;id=urn:contentItem:697H-RWK1-DY69-V2SK-00000-00&amp;context=1516831&amp;sourcegroupingtype=G" TargetMode="External"/><Relationship Id="rId130" Type="http://schemas.openxmlformats.org/officeDocument/2006/relationships/hyperlink" Target="https://advance.lexis.com/api/document?collection=news&amp;id=urn:contentItem:69D1-4SV1-DY69-V0J5-00000-00&amp;context=1516831&amp;sourcegroupingtype=G" TargetMode="External"/><Relationship Id="rId151" Type="http://schemas.openxmlformats.org/officeDocument/2006/relationships/hyperlink" Target="https://advance.lexis.com/api/document?collection=news&amp;id=urn:contentItem:6927-G0S1-JBR8-400Y-00000-00&amp;context=1516831&amp;sourcegroupingtype=G" TargetMode="External"/><Relationship Id="rId172" Type="http://schemas.openxmlformats.org/officeDocument/2006/relationships/hyperlink" Target="https://advance.lexis.com/api/document?collection=news&amp;id=urn:contentItem:68YF-VFN1-DY69-V3FW-00000-00&amp;context=1516831&amp;sourcegroupingtype=G" TargetMode="External"/><Relationship Id="rId193" Type="http://schemas.openxmlformats.org/officeDocument/2006/relationships/hyperlink" Target="https://advance.lexis.com/api/document?collection=news&amp;id=urn:contentItem:68Y7-W8W1-DY69-V260-00000-00&amp;context=1516831&amp;sourcegroupingtype=G" TargetMode="External"/><Relationship Id="rId207" Type="http://schemas.openxmlformats.org/officeDocument/2006/relationships/hyperlink" Target="https://advance.lexis.com/api/document?collection=news&amp;id=urn:contentItem:68NR-XDF1-DY69-V4VX-00000-00&amp;context=1516831&amp;sourcegroupingtype=G" TargetMode="External"/><Relationship Id="rId228" Type="http://schemas.openxmlformats.org/officeDocument/2006/relationships/hyperlink" Target="https://advance.lexis.com/api/document?collection=news&amp;id=urn:contentItem:68P0-W201-JBR8-4157-00000-00&amp;context=1516831&amp;sourcegroupingtype=G" TargetMode="External"/><Relationship Id="rId249" Type="http://schemas.openxmlformats.org/officeDocument/2006/relationships/hyperlink" Target="https://advance.lexis.com/api/document?collection=news&amp;id=urn:contentItem:69XR-93D1-JBR8-412M-00000-00&amp;context=1516831&amp;sourcegroupingtype=G" TargetMode="External"/><Relationship Id="rId13" Type="http://schemas.openxmlformats.org/officeDocument/2006/relationships/hyperlink" Target="https://advance.lexis.com/api/document?collection=news&amp;id=urn:contentItem:69N2-BFK1-JBR8-40VG-00000-00&amp;context=1516831&amp;sourcegroupingtype=G" TargetMode="External"/><Relationship Id="rId109" Type="http://schemas.openxmlformats.org/officeDocument/2006/relationships/hyperlink" Target="https://advance.lexis.com/api/document?collection=news&amp;id=urn:contentItem:6926-GB41-JBR8-4020-00000-00&amp;context=1516831&amp;sourcegroupingtype=G" TargetMode="External"/><Relationship Id="rId260" Type="http://schemas.openxmlformats.org/officeDocument/2006/relationships/hyperlink" Target="https://advance.lexis.com/api/document?collection=news&amp;id=urn:contentItem:69WW-DB51-JBR8-44CK-00000-00&amp;context=1516831&amp;sourcegroupingtype=G" TargetMode="External"/><Relationship Id="rId34" Type="http://schemas.openxmlformats.org/officeDocument/2006/relationships/hyperlink" Target="https://advance.lexis.com/api/document?collection=news&amp;id=urn:contentItem:69TR-PM91-DY69-V30T-00000-00&amp;context=1516831&amp;sourcegroupingtype=G" TargetMode="External"/><Relationship Id="rId55" Type="http://schemas.openxmlformats.org/officeDocument/2006/relationships/hyperlink" Target="https://advance.lexis.com/api/document?collection=news&amp;id=urn:contentItem:69CM-6041-JBR8-40JF-00000-00&amp;context=1516831&amp;sourcegroupingtype=G" TargetMode="External"/><Relationship Id="rId76" Type="http://schemas.openxmlformats.org/officeDocument/2006/relationships/hyperlink" Target="https://advance.lexis.com/api/document?collection=news&amp;id=urn:contentItem:697Y-P921-JBR8-40C9-00000-00&amp;context=1516831&amp;sourcegroupingtype=G" TargetMode="External"/><Relationship Id="rId97" Type="http://schemas.openxmlformats.org/officeDocument/2006/relationships/hyperlink" Target="https://advance.lexis.com/api/document?collection=news&amp;id=urn:contentItem:69HD-V9B1-DY69-V0J9-00000-00&amp;context=1516831&amp;sourcegroupingtype=G" TargetMode="External"/><Relationship Id="rId120" Type="http://schemas.openxmlformats.org/officeDocument/2006/relationships/hyperlink" Target="https://advance.lexis.com/api/document?collection=news&amp;id=urn:contentItem:68YN-TP71-JBR8-4035-00000-00&amp;context=1516831&amp;sourcegroupingtype=G" TargetMode="External"/><Relationship Id="rId141" Type="http://schemas.openxmlformats.org/officeDocument/2006/relationships/hyperlink" Target="https://advance.lexis.com/api/document?collection=news&amp;id=urn:contentItem:6956-3051-DY69-V088-00000-00&amp;context=1516831&amp;sourcegroupingtype=G" TargetMode="External"/><Relationship Id="rId7" Type="http://schemas.openxmlformats.org/officeDocument/2006/relationships/hyperlink" Target="https://advance.lexis.com/api/document?collection=news&amp;id=urn:contentItem:69VK-KDS1-JBR8-412N-00000-00&amp;context=1516831&amp;sourcegroupingtype=G" TargetMode="External"/><Relationship Id="rId162" Type="http://schemas.openxmlformats.org/officeDocument/2006/relationships/hyperlink" Target="https://advance.lexis.com/api/document?collection=news&amp;id=urn:contentItem:694C-5PY1-DY69-V056-00000-00&amp;context=1516831&amp;sourcegroupingtype=G" TargetMode="External"/><Relationship Id="rId183" Type="http://schemas.openxmlformats.org/officeDocument/2006/relationships/hyperlink" Target="https://advance.lexis.com/api/document?collection=news&amp;id=urn:contentItem:68XD-0KK1-DY69-V1DF-00000-00&amp;context=1516831&amp;sourcegroupingtype=G" TargetMode="External"/><Relationship Id="rId218" Type="http://schemas.openxmlformats.org/officeDocument/2006/relationships/hyperlink" Target="https://advance.lexis.com/api/document?collection=news&amp;id=urn:contentItem:68VN-7KX1-JBR8-41F0-00000-00&amp;context=1516831&amp;sourcegroupingtype=G" TargetMode="External"/><Relationship Id="rId239" Type="http://schemas.openxmlformats.org/officeDocument/2006/relationships/hyperlink" Target="https://advance.lexis.com/api/document?collection=news&amp;id=urn:contentItem:69XR-93D1-JBR8-412K-00000-00&amp;context=1516831&amp;sourcegroupingtype=G" TargetMode="External"/><Relationship Id="rId250" Type="http://schemas.openxmlformats.org/officeDocument/2006/relationships/hyperlink" Target="https://advance.lexis.com/api/document?collection=news&amp;id=urn:contentItem:6B07-38K1-DY69-V3YW-00000-00&amp;context=1516831&amp;sourcegroupingtype=G" TargetMode="External"/><Relationship Id="rId24" Type="http://schemas.openxmlformats.org/officeDocument/2006/relationships/hyperlink" Target="https://advance.lexis.com/api/document?collection=news&amp;id=urn:contentItem:69F3-0SM1-JBR8-4218-00000-00&amp;context=1516831&amp;sourcegroupingtype=G" TargetMode="External"/><Relationship Id="rId45" Type="http://schemas.openxmlformats.org/officeDocument/2006/relationships/hyperlink" Target="https://advance.lexis.com/api/document?collection=news&amp;id=urn:contentItem:69PT-3CX1-DY69-V00T-00000-00&amp;context=1516831&amp;sourcegroupingtype=G" TargetMode="External"/><Relationship Id="rId66" Type="http://schemas.openxmlformats.org/officeDocument/2006/relationships/hyperlink" Target="https://advance.lexis.com/api/document?collection=news&amp;id=urn:contentItem:69KS-HDC1-DY69-V02N-00000-00&amp;context=1516831&amp;sourcegroupingtype=G" TargetMode="External"/><Relationship Id="rId87" Type="http://schemas.openxmlformats.org/officeDocument/2006/relationships/hyperlink" Target="https://advance.lexis.com/api/document?collection=news&amp;id=urn:contentItem:694B-64F1-JBR8-4038-00000-00&amp;context=1516831&amp;sourcegroupingtype=G" TargetMode="External"/><Relationship Id="rId110" Type="http://schemas.openxmlformats.org/officeDocument/2006/relationships/hyperlink" Target="https://advance.lexis.com/api/document?collection=news&amp;id=urn:contentItem:692N-D7R1-JBR8-4018-00000-00&amp;context=1516831&amp;sourcegroupingtype=G" TargetMode="External"/><Relationship Id="rId131" Type="http://schemas.openxmlformats.org/officeDocument/2006/relationships/hyperlink" Target="https://advance.lexis.com/api/document?collection=news&amp;id=urn:contentItem:69B4-CRS1-JBR8-40GR-00000-00&amp;context=1516831&amp;sourcegroupingtype=G" TargetMode="External"/><Relationship Id="rId152" Type="http://schemas.openxmlformats.org/officeDocument/2006/relationships/hyperlink" Target="https://advance.lexis.com/api/document?collection=news&amp;id=urn:contentItem:68V2-9JN1-JBR8-43SN-00000-00&amp;context=1516831&amp;sourcegroupingtype=G" TargetMode="External"/><Relationship Id="rId173" Type="http://schemas.openxmlformats.org/officeDocument/2006/relationships/hyperlink" Target="https://advance.lexis.com/api/document?collection=news&amp;id=urn:contentItem:68T5-FBT1-DY69-V17J-00000-00&amp;context=1516831&amp;sourcegroupingtype=G" TargetMode="External"/><Relationship Id="rId194" Type="http://schemas.openxmlformats.org/officeDocument/2006/relationships/hyperlink" Target="https://advance.lexis.com/api/document?collection=news&amp;id=urn:contentItem:68W1-6V51-JBR8-414M-00000-00&amp;context=1516831&amp;sourcegroupingtype=G" TargetMode="External"/><Relationship Id="rId208" Type="http://schemas.openxmlformats.org/officeDocument/2006/relationships/hyperlink" Target="https://advance.lexis.com/api/document?collection=news&amp;id=urn:contentItem:68TC-DG71-JBR8-43HY-00000-00&amp;context=1516831&amp;sourcegroupingtype=G" TargetMode="External"/><Relationship Id="rId229" Type="http://schemas.openxmlformats.org/officeDocument/2006/relationships/hyperlink" Target="https://advance.lexis.com/api/document?collection=news&amp;id=urn:contentItem:68M8-4481-JBR8-41Y1-00000-00&amp;context=1516831&amp;sourcegroupingtype=G" TargetMode="External"/><Relationship Id="rId240" Type="http://schemas.openxmlformats.org/officeDocument/2006/relationships/hyperlink" Target="https://advance.lexis.com/api/document?collection=news&amp;id=urn:contentItem:6B07-38K1-DY69-V41V-00000-00&amp;context=1516831&amp;sourcegroupingtype=G" TargetMode="External"/><Relationship Id="rId261" Type="http://schemas.openxmlformats.org/officeDocument/2006/relationships/hyperlink" Target="https://advance.lexis.com/api/document?collection=news&amp;id=urn:contentItem:6B01-43B1-JBR8-445J-00000-00&amp;context=1516831&amp;sourcegroupingtype=G" TargetMode="External"/><Relationship Id="rId14" Type="http://schemas.openxmlformats.org/officeDocument/2006/relationships/hyperlink" Target="https://advance.lexis.com/api/document?collection=news&amp;id=urn:contentItem:69JR-N041-DY69-V132-00000-00&amp;context=1516831&amp;sourcegroupingtype=G" TargetMode="External"/><Relationship Id="rId35" Type="http://schemas.openxmlformats.org/officeDocument/2006/relationships/hyperlink" Target="https://advance.lexis.com/api/document?collection=news&amp;id=urn:contentItem:69T3-TH31-JBR8-43KF-00000-00&amp;context=1516831&amp;sourcegroupingtype=G" TargetMode="External"/><Relationship Id="rId56" Type="http://schemas.openxmlformats.org/officeDocument/2006/relationships/hyperlink" Target="https://advance.lexis.com/api/document?collection=news&amp;id=urn:contentItem:68RT-N191-JBR8-44VT-00000-00&amp;context=1516831&amp;sourcegroupingtype=G" TargetMode="External"/><Relationship Id="rId77" Type="http://schemas.openxmlformats.org/officeDocument/2006/relationships/hyperlink" Target="https://advance.lexis.com/api/document?collection=news&amp;id=urn:contentItem:69GJ-T1J1-DY69-V0J6-00000-00&amp;context=1516831&amp;sourcegroupingtype=G" TargetMode="External"/><Relationship Id="rId100" Type="http://schemas.openxmlformats.org/officeDocument/2006/relationships/hyperlink" Target="https://advance.lexis.com/api/document?collection=news&amp;id=urn:contentItem:68YM-V5Y1-DY69-V40N-00000-00&amp;context=1516831&amp;sourcegroupingtype=G" TargetMode="External"/><Relationship Id="rId8" Type="http://schemas.openxmlformats.org/officeDocument/2006/relationships/hyperlink" Target="https://advance.lexis.com/api/document?collection=news&amp;id=urn:contentItem:69SW-TPR1-DY69-V01H-00000-00&amp;context=1516831&amp;sourcegroupingtype=G" TargetMode="External"/><Relationship Id="rId98" Type="http://schemas.openxmlformats.org/officeDocument/2006/relationships/hyperlink" Target="https://advance.lexis.com/api/document?collection=news&amp;id=urn:contentItem:69CK-BV51-JBR8-40J1-00000-00&amp;context=1516831&amp;sourcegroupingtype=G" TargetMode="External"/><Relationship Id="rId121" Type="http://schemas.openxmlformats.org/officeDocument/2006/relationships/hyperlink" Target="https://advance.lexis.com/api/document?collection=news&amp;id=urn:contentItem:69B4-CRS1-JBR8-40H4-00000-00&amp;context=1516831&amp;sourcegroupingtype=G" TargetMode="External"/><Relationship Id="rId142" Type="http://schemas.openxmlformats.org/officeDocument/2006/relationships/hyperlink" Target="https://advance.lexis.com/api/document?collection=news&amp;id=urn:contentItem:69BH-BJY1-JBR8-40HP-00000-00&amp;context=1516831&amp;sourcegroupingtype=G" TargetMode="External"/><Relationship Id="rId163" Type="http://schemas.openxmlformats.org/officeDocument/2006/relationships/hyperlink" Target="https://advance.lexis.com/api/document?collection=news&amp;id=urn:contentItem:693M-9H41-DY69-V02G-00000-00&amp;context=1516831&amp;sourcegroupingtype=G" TargetMode="External"/><Relationship Id="rId184" Type="http://schemas.openxmlformats.org/officeDocument/2006/relationships/hyperlink" Target="https://advance.lexis.com/api/document?collection=news&amp;id=urn:contentItem:68PD-TK01-DY69-V00J-00000-00&amp;context=1516831&amp;sourcegroupingtype=G" TargetMode="External"/><Relationship Id="rId219" Type="http://schemas.openxmlformats.org/officeDocument/2006/relationships/hyperlink" Target="https://advance.lexis.com/api/document?collection=news&amp;id=urn:contentItem:68PK-T401-DY69-V00W-00000-00&amp;context=1516831&amp;sourcegroupingtype=G" TargetMode="External"/><Relationship Id="rId230" Type="http://schemas.openxmlformats.org/officeDocument/2006/relationships/hyperlink" Target="https://advance.lexis.com/api/document?collection=news&amp;id=urn:contentItem:68WJ-3VK1-DY69-V4TJ-00000-00&amp;context=1516831&amp;sourcegroupingtype=G" TargetMode="External"/><Relationship Id="rId251" Type="http://schemas.openxmlformats.org/officeDocument/2006/relationships/hyperlink" Target="https://advance.lexis.com/api/document?collection=news&amp;id=urn:contentItem:69YT-5091-DY69-V0XD-00000-00&amp;context=1516831&amp;sourcegroupingtype=G" TargetMode="External"/><Relationship Id="rId25" Type="http://schemas.openxmlformats.org/officeDocument/2006/relationships/hyperlink" Target="https://advance.lexis.com/api/document?collection=news&amp;id=urn:contentItem:69S7-X4Y1-JBR8-40DN-00000-00&amp;context=1516831&amp;sourcegroupingtype=G" TargetMode="External"/><Relationship Id="rId46" Type="http://schemas.openxmlformats.org/officeDocument/2006/relationships/hyperlink" Target="https://advance.lexis.com/api/document?collection=news&amp;id=urn:contentItem:6998-H1M1-DY69-V0F0-00000-00&amp;context=1516831&amp;sourcegroupingtype=G" TargetMode="External"/><Relationship Id="rId67" Type="http://schemas.openxmlformats.org/officeDocument/2006/relationships/hyperlink" Target="https://advance.lexis.com/api/document?collection=news&amp;id=urn:contentItem:696W-VC11-DY69-V092-00000-00&amp;context=1516831&amp;sourcegroupingtype=G" TargetMode="External"/><Relationship Id="rId88" Type="http://schemas.openxmlformats.org/officeDocument/2006/relationships/hyperlink" Target="https://advance.lexis.com/api/document?collection=news&amp;id=urn:contentItem:69GS-SFF1-DY69-V0JM-00000-00&amp;context=1516831&amp;sourcegroupingtype=G" TargetMode="External"/><Relationship Id="rId111" Type="http://schemas.openxmlformats.org/officeDocument/2006/relationships/hyperlink" Target="https://advance.lexis.com/api/document?collection=news&amp;id=urn:contentItem:691B-KMB1-JBR8-41JR-00000-00&amp;context=1516831&amp;sourcegroupingtype=G" TargetMode="External"/><Relationship Id="rId132" Type="http://schemas.openxmlformats.org/officeDocument/2006/relationships/hyperlink" Target="https://advance.lexis.com/api/document?collection=news&amp;id=urn:contentItem:68YV-TC21-DY69-V2G8-00000-00&amp;context=1516831&amp;sourcegroupingtype=G" TargetMode="External"/><Relationship Id="rId153" Type="http://schemas.openxmlformats.org/officeDocument/2006/relationships/hyperlink" Target="https://advance.lexis.com/api/document?collection=news&amp;id=urn:contentItem:693G-9G01-JBR8-41RK-00000-00&amp;context=1516831&amp;sourcegroupingtype=G" TargetMode="External"/><Relationship Id="rId174" Type="http://schemas.openxmlformats.org/officeDocument/2006/relationships/hyperlink" Target="https://advance.lexis.com/api/document?collection=news&amp;id=urn:contentItem:68Y6-WSF1-DY69-V1K3-00000-00&amp;context=1516831&amp;sourcegroupingtype=G" TargetMode="External"/><Relationship Id="rId195" Type="http://schemas.openxmlformats.org/officeDocument/2006/relationships/hyperlink" Target="https://advance.lexis.com/api/document?collection=news&amp;id=urn:contentItem:68V1-B0S1-DY69-V18B-00000-00&amp;context=1516831&amp;sourcegroupingtype=G" TargetMode="External"/><Relationship Id="rId209" Type="http://schemas.openxmlformats.org/officeDocument/2006/relationships/hyperlink" Target="https://advance.lexis.com/api/document?collection=news&amp;id=urn:contentItem:68PC-TX51-JBR8-4010-00000-00&amp;context=1516831&amp;sourcegroupingtype=G" TargetMode="External"/><Relationship Id="rId220" Type="http://schemas.openxmlformats.org/officeDocument/2006/relationships/hyperlink" Target="https://advance.lexis.com/api/document?collection=news&amp;id=urn:contentItem:68MV-2HC1-DY69-V31C-00000-00&amp;context=1516831&amp;sourcegroupingtype=G" TargetMode="External"/><Relationship Id="rId241" Type="http://schemas.openxmlformats.org/officeDocument/2006/relationships/hyperlink" Target="https://advance.lexis.com/api/document?collection=news&amp;id=urn:contentItem:69VY-JG71-DY69-V4WH-00000-00&amp;context=1516831&amp;sourcegroupingtype=G" TargetMode="External"/><Relationship Id="rId15" Type="http://schemas.openxmlformats.org/officeDocument/2006/relationships/hyperlink" Target="https://advance.lexis.com/api/document?collection=news&amp;id=urn:contentItem:69KS-HDC1-DY69-V040-00000-00&amp;context=1516831&amp;sourcegroupingtype=G" TargetMode="External"/><Relationship Id="rId36" Type="http://schemas.openxmlformats.org/officeDocument/2006/relationships/hyperlink" Target="https://advance.lexis.com/api/document?collection=news&amp;id=urn:contentItem:69CR-6H01-JBR8-40HC-00000-00&amp;context=1516831&amp;sourcegroupingtype=G" TargetMode="External"/><Relationship Id="rId57" Type="http://schemas.openxmlformats.org/officeDocument/2006/relationships/hyperlink" Target="https://advance.lexis.com/api/document?collection=news&amp;id=urn:contentItem:69NX-74G1-JBR8-401V-00000-00&amp;context=1516831&amp;sourcegroupingtype=G" TargetMode="External"/><Relationship Id="rId262" Type="http://schemas.openxmlformats.org/officeDocument/2006/relationships/hyperlink" Target="https://advance.lexis.com/api/document?collection=news&amp;id=urn:contentItem:69VT-JCP1-DY69-V3PH-00000-00&amp;context=1516831&amp;sourcegroupingtype=G" TargetMode="External"/><Relationship Id="rId78" Type="http://schemas.openxmlformats.org/officeDocument/2006/relationships/hyperlink" Target="https://advance.lexis.com/api/document?collection=news&amp;id=urn:contentItem:699F-GM71-JBR8-43P2-00000-00&amp;context=1516831&amp;sourcegroupingtype=G" TargetMode="External"/><Relationship Id="rId99" Type="http://schemas.openxmlformats.org/officeDocument/2006/relationships/hyperlink" Target="https://advance.lexis.com/api/document?collection=news&amp;id=urn:contentItem:68XC-11S1-DY69-V0VD-00000-00&amp;context=1516831&amp;sourcegroupingtype=G" TargetMode="External"/><Relationship Id="rId101" Type="http://schemas.openxmlformats.org/officeDocument/2006/relationships/hyperlink" Target="https://advance.lexis.com/api/document?collection=news&amp;id=urn:contentItem:6927-G0S1-JBR8-400C-00000-00&amp;context=1516831&amp;sourcegroupingtype=G" TargetMode="External"/><Relationship Id="rId122" Type="http://schemas.openxmlformats.org/officeDocument/2006/relationships/hyperlink" Target="https://advance.lexis.com/api/document?collection=news&amp;id=urn:contentItem:69D7-40N1-DY69-V0J9-00000-00&amp;context=1516831&amp;sourcegroupingtype=G" TargetMode="External"/><Relationship Id="rId143" Type="http://schemas.openxmlformats.org/officeDocument/2006/relationships/hyperlink" Target="https://advance.lexis.com/api/document?collection=news&amp;id=urn:contentItem:68Y7-W8W1-DY69-V266-00000-00&amp;context=1516831&amp;sourcegroupingtype=G" TargetMode="External"/><Relationship Id="rId164" Type="http://schemas.openxmlformats.org/officeDocument/2006/relationships/hyperlink" Target="https://advance.lexis.com/api/document?collection=news&amp;id=urn:contentItem:68Y6-WSF1-DY69-V1KB-00000-00&amp;context=1516831&amp;sourcegroupingtype=G" TargetMode="External"/><Relationship Id="rId185" Type="http://schemas.openxmlformats.org/officeDocument/2006/relationships/hyperlink" Target="https://advance.lexis.com/api/document?collection=news&amp;id=urn:contentItem:68VX-6GC1-JBR8-40HF-00000-00&amp;context=1516831&amp;sourcegroupingtype=G" TargetMode="External"/><Relationship Id="rId9" Type="http://schemas.openxmlformats.org/officeDocument/2006/relationships/hyperlink" Target="https://advance.lexis.com/api/document?collection=news&amp;id=urn:contentItem:69N2-BFK1-JBR8-40VK-00000-00&amp;context=1516831&amp;sourcegroupingtype=G" TargetMode="External"/><Relationship Id="rId210" Type="http://schemas.openxmlformats.org/officeDocument/2006/relationships/hyperlink" Target="https://advance.lexis.com/api/document?collection=news&amp;id=urn:contentItem:68VP-72P1-DY69-V1WB-00000-00&amp;context=1516831&amp;sourcegroupingtype=G" TargetMode="External"/><Relationship Id="rId26" Type="http://schemas.openxmlformats.org/officeDocument/2006/relationships/hyperlink" Target="https://advance.lexis.com/api/document?collection=news&amp;id=urn:contentItem:69RF-1041-DY69-V00B-00000-00&amp;context=1516831&amp;sourcegroupingtype=G" TargetMode="External"/><Relationship Id="rId231" Type="http://schemas.openxmlformats.org/officeDocument/2006/relationships/hyperlink" Target="https://advance.lexis.com/api/document?collection=news&amp;id=urn:contentItem:68N4-0RS1-DY69-V078-00000-00&amp;context=1516831&amp;sourcegroupingtype=G" TargetMode="External"/><Relationship Id="rId252" Type="http://schemas.openxmlformats.org/officeDocument/2006/relationships/hyperlink" Target="https://advance.lexis.com/api/document?collection=news&amp;id=urn:contentItem:69XR-93D1-JBR8-413W-00000-00&amp;context=1516831&amp;sourcegroupingtype=G" TargetMode="External"/><Relationship Id="rId47" Type="http://schemas.openxmlformats.org/officeDocument/2006/relationships/hyperlink" Target="https://advance.lexis.com/api/document?collection=news&amp;id=urn:contentItem:69CK-BV51-JBR8-40JR-00000-00&amp;context=1516831&amp;sourcegroupingtype=G" TargetMode="External"/><Relationship Id="rId68" Type="http://schemas.openxmlformats.org/officeDocument/2006/relationships/hyperlink" Target="https://advance.lexis.com/api/document?collection=news&amp;id=urn:contentItem:6957-2H41-DY69-V063-00000-00&amp;context=1516831&amp;sourcegroupingtype=G" TargetMode="External"/><Relationship Id="rId89" Type="http://schemas.openxmlformats.org/officeDocument/2006/relationships/hyperlink" Target="https://advance.lexis.com/api/document?collection=news&amp;id=urn:contentItem:690X-NC11-DY69-V52B-00000-00&amp;context=1516831&amp;sourcegroupingtype=G" TargetMode="External"/><Relationship Id="rId112" Type="http://schemas.openxmlformats.org/officeDocument/2006/relationships/hyperlink" Target="https://advance.lexis.com/api/document?collection=news&amp;id=urn:contentItem:6921-GNG1-DY69-V008-00000-00&amp;context=1516831&amp;sourcegroupingtype=G" TargetMode="External"/><Relationship Id="rId133" Type="http://schemas.openxmlformats.org/officeDocument/2006/relationships/hyperlink" Target="https://advance.lexis.com/api/document?collection=news&amp;id=urn:contentItem:697H-RWK1-DY69-V2SJ-00000-00&amp;context=1516831&amp;sourcegroupingtype=G" TargetMode="External"/><Relationship Id="rId154" Type="http://schemas.openxmlformats.org/officeDocument/2006/relationships/hyperlink" Target="https://advance.lexis.com/api/document?collection=news&amp;id=urn:contentItem:68SH-HNY1-JBR8-444R-00000-00&amp;context=1516831&amp;sourcegroupingtype=G" TargetMode="External"/><Relationship Id="rId175" Type="http://schemas.openxmlformats.org/officeDocument/2006/relationships/hyperlink" Target="https://advance.lexis.com/api/document?collection=news&amp;id=urn:contentItem:68Y6-WSF1-DY69-V1MC-00000-00&amp;context=1516831&amp;sourcegroupingtype=G" TargetMode="External"/><Relationship Id="rId196" Type="http://schemas.openxmlformats.org/officeDocument/2006/relationships/hyperlink" Target="https://advance.lexis.com/api/document?collection=news&amp;id=urn:contentItem:68V2-9JN1-JBR8-43T1-00000-00&amp;context=1516831&amp;sourcegroupingtype=G" TargetMode="External"/><Relationship Id="rId200" Type="http://schemas.openxmlformats.org/officeDocument/2006/relationships/hyperlink" Target="https://advance.lexis.com/api/document?collection=news&amp;id=urn:contentItem:68VP-72P1-DY69-V1WC-00000-00&amp;context=1516831&amp;sourcegroupingtype=G" TargetMode="External"/><Relationship Id="rId16" Type="http://schemas.openxmlformats.org/officeDocument/2006/relationships/hyperlink" Target="https://advance.lexis.com/api/document?collection=news&amp;id=urn:contentItem:69TR-PM91-DY69-V30S-00000-00&amp;context=1516831&amp;sourcegroupingtype=G" TargetMode="External"/><Relationship Id="rId221" Type="http://schemas.openxmlformats.org/officeDocument/2006/relationships/hyperlink" Target="https://advance.lexis.com/api/document?collection=news&amp;id=urn:contentItem:68P5-VR61-DY69-V010-00000-00&amp;context=1516831&amp;sourcegroupingtype=G" TargetMode="External"/><Relationship Id="rId242" Type="http://schemas.openxmlformats.org/officeDocument/2006/relationships/hyperlink" Target="https://advance.lexis.com/api/document?collection=news&amp;id=urn:contentItem:69W1-HK01-JBR8-44C5-00000-00&amp;context=1516831&amp;sourcegroupingtype=G" TargetMode="External"/><Relationship Id="rId263" Type="http://schemas.openxmlformats.org/officeDocument/2006/relationships/hyperlink" Target="https://advance.lexis.com/api/document?collection=news&amp;id=urn:contentItem:69W1-HK01-JBR8-44BP-00000-00&amp;context=1516831&amp;sourcegroupingtype=G" TargetMode="External"/><Relationship Id="rId37" Type="http://schemas.openxmlformats.org/officeDocument/2006/relationships/hyperlink" Target="https://advance.lexis.com/api/document?collection=news&amp;id=urn:contentItem:69B3-D481-JBR8-40PK-00000-00&amp;context=1516831&amp;sourcegroupingtype=G" TargetMode="External"/><Relationship Id="rId58" Type="http://schemas.openxmlformats.org/officeDocument/2006/relationships/hyperlink" Target="https://advance.lexis.com/api/document?collection=news&amp;id=urn:contentItem:69TY-NPH1-DY69-V3PG-00000-00&amp;context=1516831&amp;sourcegroupingtype=G" TargetMode="External"/><Relationship Id="rId79" Type="http://schemas.openxmlformats.org/officeDocument/2006/relationships/hyperlink" Target="https://advance.lexis.com/api/document?collection=news&amp;id=urn:contentItem:69GJ-T1J1-DY69-V0JF-00000-00&amp;context=1516831&amp;sourcegroupingtype=G" TargetMode="External"/><Relationship Id="rId102" Type="http://schemas.openxmlformats.org/officeDocument/2006/relationships/hyperlink" Target="https://advance.lexis.com/api/document?collection=news&amp;id=urn:contentItem:68YD-VYM1-JBR8-410P-00000-00&amp;context=1516831&amp;sourcegroupingtype=G" TargetMode="External"/><Relationship Id="rId123" Type="http://schemas.openxmlformats.org/officeDocument/2006/relationships/hyperlink" Target="https://advance.lexis.com/api/document?collection=news&amp;id=urn:contentItem:68VN-7KX1-JBR8-41FB-00000-00&amp;context=1516831&amp;sourcegroupingtype=G" TargetMode="External"/><Relationship Id="rId144" Type="http://schemas.openxmlformats.org/officeDocument/2006/relationships/hyperlink" Target="https://advance.lexis.com/api/document?collection=news&amp;id=urn:contentItem:68WS-3211-DY69-V4K5-00000-00&amp;context=1516831&amp;sourcegroupingtype=G" TargetMode="External"/><Relationship Id="rId90" Type="http://schemas.openxmlformats.org/officeDocument/2006/relationships/hyperlink" Target="https://advance.lexis.com/api/document?collection=news&amp;id=urn:contentItem:69H0-RJK1-DY69-V0HM-00000-00&amp;context=1516831&amp;sourcegroupingtype=G" TargetMode="External"/><Relationship Id="rId165" Type="http://schemas.openxmlformats.org/officeDocument/2006/relationships/hyperlink" Target="https://advance.lexis.com/api/document?collection=news&amp;id=urn:contentItem:68KV-5P01-JBR8-41G8-00000-00&amp;context=1516831&amp;sourcegroupingtype=G" TargetMode="External"/><Relationship Id="rId186" Type="http://schemas.openxmlformats.org/officeDocument/2006/relationships/hyperlink" Target="https://advance.lexis.com/api/document?collection=news&amp;id=urn:contentItem:68W3-60Y1-JBR8-43FC-00000-00&amp;context=1516831&amp;sourcegroupingtype=G" TargetMode="External"/><Relationship Id="rId211" Type="http://schemas.openxmlformats.org/officeDocument/2006/relationships/hyperlink" Target="https://advance.lexis.com/api/document?collection=news&amp;id=urn:contentItem:68R1-RFN1-DY69-V4GR-00000-00&amp;context=1516831&amp;sourcegroupingtype=G" TargetMode="External"/><Relationship Id="rId232" Type="http://schemas.openxmlformats.org/officeDocument/2006/relationships/hyperlink" Target="https://advance.lexis.com/api/document?collection=news&amp;id=urn:contentItem:69RT-YTX1-JBR8-44FS-00000-00&amp;context=1516831&amp;sourcegroupingtype=G" TargetMode="External"/><Relationship Id="rId253" Type="http://schemas.openxmlformats.org/officeDocument/2006/relationships/hyperlink" Target="https://advance.lexis.com/api/document?collection=news&amp;id=urn:contentItem:69X3-CG91-JBR8-4440-00000-00&amp;context=1516831&amp;sourcegroupingtype=G" TargetMode="External"/><Relationship Id="rId27" Type="http://schemas.openxmlformats.org/officeDocument/2006/relationships/hyperlink" Target="https://advance.lexis.com/api/document?collection=news&amp;id=urn:contentItem:69HV-V681-JBR8-426K-00000-00&amp;context=1516831&amp;sourcegroupingtype=G" TargetMode="External"/><Relationship Id="rId48" Type="http://schemas.openxmlformats.org/officeDocument/2006/relationships/hyperlink" Target="https://advance.lexis.com/api/document?collection=news&amp;id=urn:contentItem:69DN-2GV1-DY69-V0M4-00000-00&amp;context=1516831&amp;sourcegroupingtype=G" TargetMode="External"/><Relationship Id="rId69" Type="http://schemas.openxmlformats.org/officeDocument/2006/relationships/hyperlink" Target="https://advance.lexis.com/api/document?collection=news&amp;id=urn:contentItem:69H6-W4J1-JBR8-43T2-00000-00&amp;context=1516831&amp;sourcegroupingtype=G" TargetMode="External"/><Relationship Id="rId113" Type="http://schemas.openxmlformats.org/officeDocument/2006/relationships/hyperlink" Target="https://advance.lexis.com/api/document?collection=news&amp;id=urn:contentItem:69B9-CDF1-JBR8-40K2-00000-00&amp;context=1516831&amp;sourcegroupingtype=G" TargetMode="External"/><Relationship Id="rId134" Type="http://schemas.openxmlformats.org/officeDocument/2006/relationships/hyperlink" Target="https://advance.lexis.com/api/document?collection=news&amp;id=urn:contentItem:68VN-7KX1-JBR8-41FF-00000-00&amp;context=1516831&amp;sourcegroupingtype=G" TargetMode="External"/><Relationship Id="rId80" Type="http://schemas.openxmlformats.org/officeDocument/2006/relationships/hyperlink" Target="https://advance.lexis.com/api/document?collection=news&amp;id=urn:contentItem:69KC-JG61-DY69-V0PF-00000-00&amp;context=1516831&amp;sourcegroupingtype=G" TargetMode="External"/><Relationship Id="rId155" Type="http://schemas.openxmlformats.org/officeDocument/2006/relationships/hyperlink" Target="https://advance.lexis.com/api/document?collection=news&amp;id=urn:contentItem:68T5-FBT1-DY69-V17F-00000-00&amp;context=1516831&amp;sourcegroupingtype=G" TargetMode="External"/><Relationship Id="rId176" Type="http://schemas.openxmlformats.org/officeDocument/2006/relationships/hyperlink" Target="https://advance.lexis.com/api/document?collection=news&amp;id=urn:contentItem:6914-MF21-JBR8-44Y3-00000-00&amp;context=1516831&amp;sourcegroupingtype=G" TargetMode="External"/><Relationship Id="rId197" Type="http://schemas.openxmlformats.org/officeDocument/2006/relationships/hyperlink" Target="https://advance.lexis.com/api/document?collection=news&amp;id=urn:contentItem:6932-C5J1-DY69-V039-00000-00&amp;context=1516831&amp;sourcegroupingtype=G" TargetMode="External"/><Relationship Id="rId201" Type="http://schemas.openxmlformats.org/officeDocument/2006/relationships/hyperlink" Target="https://advance.lexis.com/api/document?collection=news&amp;id=urn:contentItem:68VT-7R51-JBR8-4218-00000-00&amp;context=1516831&amp;sourcegroupingtype=G" TargetMode="External"/><Relationship Id="rId222" Type="http://schemas.openxmlformats.org/officeDocument/2006/relationships/hyperlink" Target="https://advance.lexis.com/api/document?collection=news&amp;id=urn:contentItem:68MG-36F1-JBR8-42F3-00000-00&amp;context=1516831&amp;sourcegroupingtype=G" TargetMode="External"/><Relationship Id="rId243" Type="http://schemas.openxmlformats.org/officeDocument/2006/relationships/hyperlink" Target="https://advance.lexis.com/api/document?collection=news&amp;id=urn:contentItem:69Y5-7HR1-JBR8-4233-00000-00&amp;context=1516831&amp;sourcegroupingtype=G" TargetMode="External"/><Relationship Id="rId264" Type="http://schemas.openxmlformats.org/officeDocument/2006/relationships/hyperlink" Target="https://advance.lexis.com/api/document?collection=news&amp;id=urn:contentItem:69X3-CG91-JBR8-444C-00000-00&amp;context=1516831&amp;sourcegroupingtype=G" TargetMode="External"/><Relationship Id="rId17" Type="http://schemas.openxmlformats.org/officeDocument/2006/relationships/hyperlink" Target="https://advance.lexis.com/api/document?collection=news&amp;id=urn:contentItem:69PS-3YS1-JBR8-4038-00000-00&amp;context=1516831&amp;sourcegroupingtype=G" TargetMode="External"/><Relationship Id="rId38" Type="http://schemas.openxmlformats.org/officeDocument/2006/relationships/hyperlink" Target="https://advance.lexis.com/api/document?collection=news&amp;id=urn:contentItem:69PK-4851-JBR8-400T-00000-00&amp;context=1516831&amp;sourcegroupingtype=G" TargetMode="External"/><Relationship Id="rId59" Type="http://schemas.openxmlformats.org/officeDocument/2006/relationships/hyperlink" Target="https://advance.lexis.com/api/document?collection=news&amp;id=urn:contentItem:699W-DY71-JBR8-41JC-00000-00&amp;context=1516831&amp;sourcegroupingtype=G" TargetMode="External"/><Relationship Id="rId103" Type="http://schemas.openxmlformats.org/officeDocument/2006/relationships/hyperlink" Target="https://advance.lexis.com/api/document?collection=news&amp;id=urn:contentItem:69B3-D481-JBR8-40RC-00000-00&amp;context=1516831&amp;sourcegroupingtype=G" TargetMode="External"/><Relationship Id="rId124" Type="http://schemas.openxmlformats.org/officeDocument/2006/relationships/hyperlink" Target="https://advance.lexis.com/api/document?collection=news&amp;id=urn:contentItem:69SN-VJ61-DY69-V005-00000-00&amp;context=1516831&amp;sourcegroupingtype=G" TargetMode="External"/><Relationship Id="rId70" Type="http://schemas.openxmlformats.org/officeDocument/2006/relationships/hyperlink" Target="https://advance.lexis.com/api/document?collection=news&amp;id=urn:contentItem:695V-1HS1-DY69-V07M-00000-00&amp;context=1516831&amp;sourcegroupingtype=G" TargetMode="External"/><Relationship Id="rId91" Type="http://schemas.openxmlformats.org/officeDocument/2006/relationships/hyperlink" Target="https://advance.lexis.com/api/document?collection=news&amp;id=urn:contentItem:69K2-MSX1-JBR8-42C7-00000-00&amp;context=1516831&amp;sourcegroupingtype=G" TargetMode="External"/><Relationship Id="rId145" Type="http://schemas.openxmlformats.org/officeDocument/2006/relationships/hyperlink" Target="https://advance.lexis.com/api/document?collection=news&amp;id=urn:contentItem:69J8-R5W1-JBR8-414B-00000-00&amp;context=1516831&amp;sourcegroupingtype=G" TargetMode="External"/><Relationship Id="rId166" Type="http://schemas.openxmlformats.org/officeDocument/2006/relationships/hyperlink" Target="https://advance.lexis.com/api/document?collection=news&amp;id=urn:contentItem:68WY-2MT1-JBR8-4448-00000-00&amp;context=1516831&amp;sourcegroupingtype=G" TargetMode="External"/><Relationship Id="rId187" Type="http://schemas.openxmlformats.org/officeDocument/2006/relationships/hyperlink" Target="https://advance.lexis.com/api/document?collection=news&amp;id=urn:contentItem:68PC-TX51-JBR8-4016-00000-00&amp;context=1516831&amp;sourcegroupingtype=G" TargetMode="External"/><Relationship Id="rId1" Type="http://schemas.openxmlformats.org/officeDocument/2006/relationships/hyperlink" Target="https://advance.lexis.com/api/document?collection=news&amp;id=urn:contentItem:69J3-RJ11-DY69-V3FK-00000-00&amp;context=1516831&amp;sourcegroupingtype=G" TargetMode="External"/><Relationship Id="rId212" Type="http://schemas.openxmlformats.org/officeDocument/2006/relationships/hyperlink" Target="https://advance.lexis.com/api/document?collection=news&amp;id=urn:contentItem:68SB-J351-DY69-V36M-00000-00&amp;context=1516831&amp;sourcegroupingtype=G" TargetMode="External"/><Relationship Id="rId233" Type="http://schemas.openxmlformats.org/officeDocument/2006/relationships/hyperlink" Target="https://advance.lexis.com/api/document?collection=news&amp;id=urn:contentItem:69CD-6T51-DY69-V0J1-00000-00&amp;context=1516831&amp;sourcegroupingtype=G" TargetMode="External"/><Relationship Id="rId254" Type="http://schemas.openxmlformats.org/officeDocument/2006/relationships/hyperlink" Target="https://advance.lexis.com/api/document?collection=news&amp;id=urn:contentItem:69XH-9WV1-DY69-V1P5-00000-00&amp;context=1516831&amp;sourcegroupingtype=G" TargetMode="External"/><Relationship Id="rId28" Type="http://schemas.openxmlformats.org/officeDocument/2006/relationships/hyperlink" Target="https://advance.lexis.com/api/document?collection=news&amp;id=urn:contentItem:69M7-FB11-DY69-V551-00000-00&amp;context=1516831&amp;sourcegroupingtype=G" TargetMode="External"/><Relationship Id="rId49" Type="http://schemas.openxmlformats.org/officeDocument/2006/relationships/hyperlink" Target="https://advance.lexis.com/api/document?collection=news&amp;id=urn:contentItem:69D1-4SV1-DY69-V0JB-00000-00&amp;context=1516831&amp;sourcegroupingtype=G" TargetMode="External"/><Relationship Id="rId114" Type="http://schemas.openxmlformats.org/officeDocument/2006/relationships/hyperlink" Target="https://advance.lexis.com/api/document?collection=news&amp;id=urn:contentItem:69M0-GG21-JBR8-425S-00000-00&amp;context=1516831&amp;sourcegroupingtype=G" TargetMode="External"/><Relationship Id="rId60" Type="http://schemas.openxmlformats.org/officeDocument/2006/relationships/hyperlink" Target="https://advance.lexis.com/api/document?collection=news&amp;id=urn:contentItem:69GS-SFF1-DY69-V0JN-00000-00&amp;context=1516831&amp;sourcegroupingtype=G" TargetMode="External"/><Relationship Id="rId81" Type="http://schemas.openxmlformats.org/officeDocument/2006/relationships/hyperlink" Target="https://advance.lexis.com/api/document?collection=news&amp;id=urn:contentItem:693X-7V91-JBR8-407H-00000-00&amp;context=1516831&amp;sourcegroupingtype=G" TargetMode="External"/><Relationship Id="rId135" Type="http://schemas.openxmlformats.org/officeDocument/2006/relationships/hyperlink" Target="https://advance.lexis.com/api/document?collection=news&amp;id=urn:contentItem:69HF-TYT1-JBR8-43JR-00000-00&amp;context=1516831&amp;sourcegroupingtype=G" TargetMode="External"/><Relationship Id="rId156" Type="http://schemas.openxmlformats.org/officeDocument/2006/relationships/hyperlink" Target="https://advance.lexis.com/api/document?collection=news&amp;id=urn:contentItem:6956-3051-DY69-V081-00000-00&amp;context=1516831&amp;sourcegroupingtype=G" TargetMode="External"/><Relationship Id="rId177" Type="http://schemas.openxmlformats.org/officeDocument/2006/relationships/hyperlink" Target="https://advance.lexis.com/api/document?collection=news&amp;id=urn:contentItem:6957-2H41-DY69-V05K-00000-00&amp;context=1516831&amp;sourcegroupingtype=G" TargetMode="External"/><Relationship Id="rId198" Type="http://schemas.openxmlformats.org/officeDocument/2006/relationships/hyperlink" Target="https://advance.lexis.com/api/document?collection=news&amp;id=urn:contentItem:6906-SGT1-DY69-V510-00000-00&amp;context=1516831&amp;sourcegroupingtype=G" TargetMode="External"/><Relationship Id="rId202" Type="http://schemas.openxmlformats.org/officeDocument/2006/relationships/hyperlink" Target="https://advance.lexis.com/api/document?collection=news&amp;id=urn:contentItem:693P-8PP1-DY69-V04C-00000-00&amp;context=1516831&amp;sourcegroupingtype=G" TargetMode="External"/><Relationship Id="rId223" Type="http://schemas.openxmlformats.org/officeDocument/2006/relationships/hyperlink" Target="https://advance.lexis.com/api/document?collection=news&amp;id=urn:contentItem:68MX-1NR1-DY69-V3KR-00000-00&amp;context=1516831&amp;sourcegroupingtype=G" TargetMode="External"/><Relationship Id="rId244" Type="http://schemas.openxmlformats.org/officeDocument/2006/relationships/hyperlink" Target="https://advance.lexis.com/api/document?collection=news&amp;id=urn:contentItem:69XH-9WV1-DY69-V1PT-00000-00&amp;context=1516831&amp;sourcegroupingtype=G" TargetMode="External"/><Relationship Id="rId18" Type="http://schemas.openxmlformats.org/officeDocument/2006/relationships/hyperlink" Target="https://advance.lexis.com/api/document?collection=news&amp;id=urn:contentItem:69VC-M1K1-DY69-V562-00000-00&amp;context=1516831&amp;sourcegroupingtype=G" TargetMode="External"/><Relationship Id="rId39" Type="http://schemas.openxmlformats.org/officeDocument/2006/relationships/hyperlink" Target="https://advance.lexis.com/api/document?collection=news&amp;id=urn:contentItem:6979-SWP1-DY69-V0HX-00000-00&amp;context=1516831&amp;sourcegroupingtype=G" TargetMode="External"/><Relationship Id="rId265" Type="http://schemas.openxmlformats.org/officeDocument/2006/relationships/hyperlink" Target="https://advance.lexis.com/api/document?collection=news&amp;id=urn:contentItem:69WF-FW71-JBR8-43Y6-00000-00&amp;context=1516831&amp;sourcegroupingtype=G" TargetMode="External"/><Relationship Id="rId50" Type="http://schemas.openxmlformats.org/officeDocument/2006/relationships/hyperlink" Target="https://advance.lexis.com/api/document?collection=news&amp;id=urn:contentItem:69N8-9KW1-DY69-V1MJ-00000-00&amp;context=1516831&amp;sourcegroupingtype=G" TargetMode="External"/><Relationship Id="rId104" Type="http://schemas.openxmlformats.org/officeDocument/2006/relationships/hyperlink" Target="https://advance.lexis.com/api/document?collection=news&amp;id=urn:contentItem:69GS-SFF1-DY69-V0J5-00000-00&amp;context=1516831&amp;sourcegroupingtype=G" TargetMode="External"/><Relationship Id="rId125" Type="http://schemas.openxmlformats.org/officeDocument/2006/relationships/hyperlink" Target="https://advance.lexis.com/api/document?collection=news&amp;id=urn:contentItem:692V-D401-JBR8-401M-00000-00&amp;context=1516831&amp;sourcegroupingtype=G" TargetMode="External"/><Relationship Id="rId146" Type="http://schemas.openxmlformats.org/officeDocument/2006/relationships/hyperlink" Target="https://advance.lexis.com/api/document?collection=news&amp;id=urn:contentItem:68SW-GXW1-DY69-V50C-00000-00&amp;context=1516831&amp;sourcegroupingtype=G" TargetMode="External"/><Relationship Id="rId167" Type="http://schemas.openxmlformats.org/officeDocument/2006/relationships/hyperlink" Target="https://advance.lexis.com/api/document?collection=news&amp;id=urn:contentItem:692W-CCS1-JBR8-40PD-00000-00&amp;context=1516831&amp;sourcegroupingtype=G" TargetMode="External"/><Relationship Id="rId188" Type="http://schemas.openxmlformats.org/officeDocument/2006/relationships/hyperlink" Target="https://advance.lexis.com/api/document?collection=news&amp;id=urn:contentItem:690G-PW31-JBR8-42PD-00000-00&amp;context=1516831&amp;sourcegroupingtype=G" TargetMode="External"/><Relationship Id="rId71" Type="http://schemas.openxmlformats.org/officeDocument/2006/relationships/hyperlink" Target="https://advance.lexis.com/api/document?collection=news&amp;id=urn:contentItem:69MD-DVF1-DY69-V185-00000-00&amp;context=1516831&amp;sourcegroupingtype=G" TargetMode="External"/><Relationship Id="rId92" Type="http://schemas.openxmlformats.org/officeDocument/2006/relationships/hyperlink" Target="https://advance.lexis.com/api/document?collection=news&amp;id=urn:contentItem:695M-1BB1-JBR8-433M-00000-00&amp;context=1516831&amp;sourcegroupingtype=G" TargetMode="External"/><Relationship Id="rId213" Type="http://schemas.openxmlformats.org/officeDocument/2006/relationships/hyperlink" Target="https://advance.lexis.com/api/document?collection=news&amp;id=urn:contentItem:68SR-GXN1-JBR8-417F-00000-00&amp;context=1516831&amp;sourcegroupingtype=G" TargetMode="External"/><Relationship Id="rId234" Type="http://schemas.openxmlformats.org/officeDocument/2006/relationships/hyperlink" Target="https://advance.lexis.com/api/document?collection=news&amp;id=urn:contentItem:691B-KMB1-JBR8-41HS-00000-00&amp;context=1516831&amp;sourcegroupingtype=G" TargetMode="External"/><Relationship Id="rId2" Type="http://schemas.openxmlformats.org/officeDocument/2006/relationships/hyperlink" Target="https://advance.lexis.com/api/document?collection=news&amp;id=urn:contentItem:69T9-S4F1-JBR8-42R1-00000-00&amp;context=1516831&amp;sourcegroupingtype=G" TargetMode="External"/><Relationship Id="rId29" Type="http://schemas.openxmlformats.org/officeDocument/2006/relationships/hyperlink" Target="https://advance.lexis.com/api/document?collection=news&amp;id=urn:contentItem:69RN-0651-DY69-V00V-00000-00&amp;context=1516831&amp;sourcegroupingtype=G" TargetMode="External"/><Relationship Id="rId255" Type="http://schemas.openxmlformats.org/officeDocument/2006/relationships/hyperlink" Target="https://advance.lexis.com/api/document?collection=news&amp;id=urn:contentItem:69W1-HK01-JBR8-44CT-00000-00&amp;context=1516831&amp;sourcegroupingtype=G" TargetMode="External"/><Relationship Id="rId40" Type="http://schemas.openxmlformats.org/officeDocument/2006/relationships/hyperlink" Target="https://advance.lexis.com/api/document?collection=news&amp;id=urn:contentItem:69H0-RJK1-DY69-V0HW-00000-00&amp;context=1516831&amp;sourcegroupingtype=G" TargetMode="External"/><Relationship Id="rId115" Type="http://schemas.openxmlformats.org/officeDocument/2006/relationships/hyperlink" Target="https://advance.lexis.com/api/document?collection=news&amp;id=urn:contentItem:6926-GB41-JBR8-4022-00000-00&amp;context=1516831&amp;sourcegroupingtype=G" TargetMode="External"/><Relationship Id="rId136" Type="http://schemas.openxmlformats.org/officeDocument/2006/relationships/hyperlink" Target="https://advance.lexis.com/api/document?collection=news&amp;id=urn:contentItem:69CC-79K1-DY69-V0HH-00000-00&amp;context=1516831&amp;sourcegroupingtype=G" TargetMode="External"/><Relationship Id="rId157" Type="http://schemas.openxmlformats.org/officeDocument/2006/relationships/hyperlink" Target="https://advance.lexis.com/api/document?collection=news&amp;id=urn:contentItem:692D-FGX1-JBR8-4021-00000-00&amp;context=1516831&amp;sourcegroupingtype=G" TargetMode="External"/><Relationship Id="rId178" Type="http://schemas.openxmlformats.org/officeDocument/2006/relationships/hyperlink" Target="https://advance.lexis.com/api/document?collection=news&amp;id=urn:contentItem:690X-NC11-DY69-V524-00000-00&amp;context=1516831&amp;sourcegroupingtype=G" TargetMode="External"/><Relationship Id="rId61" Type="http://schemas.openxmlformats.org/officeDocument/2006/relationships/hyperlink" Target="https://advance.lexis.com/api/document?collection=news&amp;id=urn:contentItem:69MM-D901-JBR8-41T4-00000-00&amp;context=1516831&amp;sourcegroupingtype=G" TargetMode="External"/><Relationship Id="rId82" Type="http://schemas.openxmlformats.org/officeDocument/2006/relationships/hyperlink" Target="https://advance.lexis.com/api/document?collection=news&amp;id=urn:contentItem:6944-6YH1-JBR8-439W-00000-00&amp;context=1516831&amp;sourcegroupingtype=G" TargetMode="External"/><Relationship Id="rId199" Type="http://schemas.openxmlformats.org/officeDocument/2006/relationships/hyperlink" Target="https://advance.lexis.com/api/document?collection=news&amp;id=urn:contentItem:691T-HF81-DY69-V00P-00000-00&amp;context=1516831&amp;sourcegroupingtype=G" TargetMode="External"/><Relationship Id="rId203" Type="http://schemas.openxmlformats.org/officeDocument/2006/relationships/hyperlink" Target="https://advance.lexis.com/api/document?collection=news&amp;id=urn:contentItem:6900-TD31-JBR8-417D-00000-00&amp;context=1516831&amp;sourcegroupingtype=G" TargetMode="External"/><Relationship Id="rId19" Type="http://schemas.openxmlformats.org/officeDocument/2006/relationships/hyperlink" Target="https://advance.lexis.com/api/document?collection=news&amp;id=urn:contentItem:69J8-R5W1-JBR8-415F-00000-00&amp;context=1516831&amp;sourcegroupingtype=G" TargetMode="External"/><Relationship Id="rId224" Type="http://schemas.openxmlformats.org/officeDocument/2006/relationships/hyperlink" Target="https://advance.lexis.com/api/document?collection=news&amp;id=urn:contentItem:68PK-T401-DY69-V00C-00000-00&amp;context=1516831&amp;sourcegroupingtype=G" TargetMode="External"/><Relationship Id="rId245" Type="http://schemas.openxmlformats.org/officeDocument/2006/relationships/hyperlink" Target="https://advance.lexis.com/api/document?collection=news&amp;id=urn:contentItem:69WW-DB51-JBR8-44CM-00000-00&amp;context=1516831&amp;sourcegroupingtype=G" TargetMode="External"/><Relationship Id="rId266" Type="http://schemas.openxmlformats.org/officeDocument/2006/relationships/customProperty" Target="../customProperty1.bin"/><Relationship Id="rId30" Type="http://schemas.openxmlformats.org/officeDocument/2006/relationships/hyperlink" Target="https://advance.lexis.com/api/document?collection=news&amp;id=urn:contentItem:69V3-NT21-DY69-V43S-00000-00&amp;context=1516831&amp;sourcegroupingtype=G" TargetMode="External"/><Relationship Id="rId105" Type="http://schemas.openxmlformats.org/officeDocument/2006/relationships/hyperlink" Target="https://advance.lexis.com/api/document?collection=news&amp;id=urn:contentItem:69DN-2GV1-DY69-V0M8-00000-00&amp;context=1516831&amp;sourcegroupingtype=G" TargetMode="External"/><Relationship Id="rId126" Type="http://schemas.openxmlformats.org/officeDocument/2006/relationships/hyperlink" Target="https://advance.lexis.com/api/document?collection=news&amp;id=urn:contentItem:68X5-1VF1-JBR8-43W8-00000-00&amp;context=1516831&amp;sourcegroupingtype=G" TargetMode="External"/><Relationship Id="rId147" Type="http://schemas.openxmlformats.org/officeDocument/2006/relationships/hyperlink" Target="https://advance.lexis.com/api/document?collection=news&amp;id=urn:contentItem:68R7-PK81-DY69-V156-00000-00&amp;context=1516831&amp;sourcegroupingtype=G" TargetMode="External"/><Relationship Id="rId168" Type="http://schemas.openxmlformats.org/officeDocument/2006/relationships/hyperlink" Target="https://advance.lexis.com/api/document?collection=news&amp;id=urn:contentItem:68Y7-W8W1-DY69-V269-00000-00&amp;context=1516831&amp;sourcegroupingtype=G" TargetMode="External"/><Relationship Id="rId51" Type="http://schemas.openxmlformats.org/officeDocument/2006/relationships/hyperlink" Target="https://advance.lexis.com/api/document?collection=news&amp;id=urn:contentItem:698V-JV71-JBR8-41BC-00000-00&amp;context=1516831&amp;sourcegroupingtype=G" TargetMode="External"/><Relationship Id="rId72" Type="http://schemas.openxmlformats.org/officeDocument/2006/relationships/hyperlink" Target="https://advance.lexis.com/api/document?collection=news&amp;id=urn:contentItem:694B-64F1-JBR8-403Y-00000-00&amp;context=1516831&amp;sourcegroupingtype=G" TargetMode="External"/><Relationship Id="rId93" Type="http://schemas.openxmlformats.org/officeDocument/2006/relationships/hyperlink" Target="https://advance.lexis.com/api/document?collection=news&amp;id=urn:contentItem:69DF-3711-JBR8-43J5-00000-00&amp;context=1516831&amp;sourcegroupingtype=G" TargetMode="External"/><Relationship Id="rId189" Type="http://schemas.openxmlformats.org/officeDocument/2006/relationships/hyperlink" Target="https://advance.lexis.com/api/document?collection=news&amp;id=urn:contentItem:68YD-VYM1-JBR8-410H-00000-00&amp;context=1516831&amp;sourcegroupingtype=G" TargetMode="External"/><Relationship Id="rId3" Type="http://schemas.openxmlformats.org/officeDocument/2006/relationships/hyperlink" Target="https://advance.lexis.com/api/document?collection=news&amp;id=urn:contentItem:69S2-XJ21-JBR8-44YN-00000-00&amp;context=1516831&amp;sourcegroupingtype=G" TargetMode="External"/><Relationship Id="rId214" Type="http://schemas.openxmlformats.org/officeDocument/2006/relationships/hyperlink" Target="https://advance.lexis.com/api/document?collection=news&amp;id=urn:contentItem:68NG-01C1-DY69-V429-00000-00&amp;context=1516831&amp;sourcegroupingtype=G" TargetMode="External"/><Relationship Id="rId235" Type="http://schemas.openxmlformats.org/officeDocument/2006/relationships/hyperlink" Target="https://advance.lexis.com/api/document?collection=news&amp;id=urn:contentItem:68R8-P791-JBR8-41DK-00000-00&amp;context=1516831&amp;sourcegroupingtype=G" TargetMode="External"/><Relationship Id="rId256" Type="http://schemas.openxmlformats.org/officeDocument/2006/relationships/hyperlink" Target="https://advance.lexis.com/api/document?collection=news&amp;id=urn:contentItem:69XR-93D1-JBR8-413T-00000-00&amp;context=1516831&amp;sourcegroupingtype=G" TargetMode="External"/><Relationship Id="rId116" Type="http://schemas.openxmlformats.org/officeDocument/2006/relationships/hyperlink" Target="https://advance.lexis.com/api/document?collection=news&amp;id=urn:contentItem:69TR-PM91-DY69-V30W-00000-00&amp;context=1516831&amp;sourcegroupingtype=G" TargetMode="External"/><Relationship Id="rId137" Type="http://schemas.openxmlformats.org/officeDocument/2006/relationships/hyperlink" Target="https://advance.lexis.com/api/document?collection=news&amp;id=urn:contentItem:68R7-PK81-DY69-V15C-00000-00&amp;context=1516831&amp;sourcegroupingtype=G" TargetMode="External"/><Relationship Id="rId158" Type="http://schemas.openxmlformats.org/officeDocument/2006/relationships/hyperlink" Target="https://advance.lexis.com/api/document?collection=news&amp;id=urn:contentItem:691J-JRJ1-DY69-V4FD-00000-00&amp;context=1516831&amp;sourcegroupingtype=G" TargetMode="External"/><Relationship Id="rId20" Type="http://schemas.openxmlformats.org/officeDocument/2006/relationships/hyperlink" Target="https://advance.lexis.com/api/document?collection=news&amp;id=urn:contentItem:69V9-MY71-JBR8-43BX-00000-00&amp;context=1516831&amp;sourcegroupingtype=G" TargetMode="External"/><Relationship Id="rId41" Type="http://schemas.openxmlformats.org/officeDocument/2006/relationships/hyperlink" Target="https://advance.lexis.com/api/document?collection=news&amp;id=urn:contentItem:68PK-T401-DY69-V008-00000-00&amp;context=1516831&amp;sourcegroupingtype=G" TargetMode="External"/><Relationship Id="rId62" Type="http://schemas.openxmlformats.org/officeDocument/2006/relationships/hyperlink" Target="https://advance.lexis.com/api/document?collection=news&amp;id=urn:contentItem:69MM-D901-JBR8-41V3-00000-00&amp;context=1516831&amp;sourcegroupingtype=G" TargetMode="External"/><Relationship Id="rId83" Type="http://schemas.openxmlformats.org/officeDocument/2006/relationships/hyperlink" Target="https://advance.lexis.com/api/document?collection=news&amp;id=urn:contentItem:695N-1CP1-DY69-V07M-00000-00&amp;context=1516831&amp;sourcegroupingtype=G" TargetMode="External"/><Relationship Id="rId179" Type="http://schemas.openxmlformats.org/officeDocument/2006/relationships/hyperlink" Target="https://advance.lexis.com/api/document?collection=news&amp;id=urn:contentItem:68V7-95T1-JBR8-40J8-00000-00&amp;context=1516831&amp;sourcegroupingtype=G" TargetMode="External"/><Relationship Id="rId190" Type="http://schemas.openxmlformats.org/officeDocument/2006/relationships/hyperlink" Target="https://advance.lexis.com/api/document?collection=news&amp;id=urn:contentItem:6991-JC01-DY69-V0F3-00000-00&amp;context=1516831&amp;sourcegroupingtype=G" TargetMode="External"/><Relationship Id="rId204" Type="http://schemas.openxmlformats.org/officeDocument/2006/relationships/hyperlink" Target="https://advance.lexis.com/api/document?collection=news&amp;id=urn:contentItem:68TC-DG71-JBR8-43K1-00000-00&amp;context=1516831&amp;sourcegroupingtype=G" TargetMode="External"/><Relationship Id="rId225" Type="http://schemas.openxmlformats.org/officeDocument/2006/relationships/hyperlink" Target="https://advance.lexis.com/api/document?collection=news&amp;id=urn:contentItem:68XC-11S1-DY69-V0SM-00000-00&amp;context=1516831&amp;sourcegroupingtype=G" TargetMode="External"/><Relationship Id="rId246" Type="http://schemas.openxmlformats.org/officeDocument/2006/relationships/hyperlink" Target="https://advance.lexis.com/api/document?collection=news&amp;id=urn:contentItem:69VK-KDS1-JBR8-412N-00000-00&amp;context=1516831&amp;sourcegroupingtype=G" TargetMode="External"/><Relationship Id="rId106" Type="http://schemas.openxmlformats.org/officeDocument/2006/relationships/hyperlink" Target="https://advance.lexis.com/api/document?collection=news&amp;id=urn:contentItem:69CC-79K1-DY69-V0JF-00000-00&amp;context=1516831&amp;sourcegroupingtype=G" TargetMode="External"/><Relationship Id="rId127" Type="http://schemas.openxmlformats.org/officeDocument/2006/relationships/hyperlink" Target="https://advance.lexis.com/api/document?collection=news&amp;id=urn:contentItem:69HM-TMY1-DY69-V0HR-00000-00&amp;context=1516831&amp;sourcegroupingtype=G" TargetMode="External"/><Relationship Id="rId10" Type="http://schemas.openxmlformats.org/officeDocument/2006/relationships/hyperlink" Target="https://advance.lexis.com/api/document?collection=news&amp;id=urn:contentItem:69SW-TPR1-DY69-V00T-00000-00&amp;context=1516831&amp;sourcegroupingtype=G" TargetMode="External"/><Relationship Id="rId31" Type="http://schemas.openxmlformats.org/officeDocument/2006/relationships/hyperlink" Target="https://advance.lexis.com/api/document?collection=news&amp;id=urn:contentItem:69RM-0PR1-JBR8-400X-00000-00&amp;context=1516831&amp;sourcegroupingtype=G" TargetMode="External"/><Relationship Id="rId52" Type="http://schemas.openxmlformats.org/officeDocument/2006/relationships/hyperlink" Target="https://advance.lexis.com/api/document?collection=news&amp;id=urn:contentItem:69MV-C911-DY69-V2NK-00000-00&amp;context=1516831&amp;sourcegroupingtype=G" TargetMode="External"/><Relationship Id="rId73" Type="http://schemas.openxmlformats.org/officeDocument/2006/relationships/hyperlink" Target="https://advance.lexis.com/api/document?collection=news&amp;id=urn:contentItem:6985-NJ71-DY69-V0C7-00000-00&amp;context=1516831&amp;sourcegroupingtype=G" TargetMode="External"/><Relationship Id="rId94" Type="http://schemas.openxmlformats.org/officeDocument/2006/relationships/hyperlink" Target="https://advance.lexis.com/api/document?collection=news&amp;id=urn:contentItem:695D-23T1-DY69-V073-00000-00&amp;context=1516831&amp;sourcegroupingtype=G" TargetMode="External"/><Relationship Id="rId148" Type="http://schemas.openxmlformats.org/officeDocument/2006/relationships/hyperlink" Target="https://advance.lexis.com/api/document?collection=news&amp;id=urn:contentItem:693P-8PP1-DY69-V03N-00000-00&amp;context=1516831&amp;sourcegroupingtype=G" TargetMode="External"/><Relationship Id="rId169" Type="http://schemas.openxmlformats.org/officeDocument/2006/relationships/hyperlink" Target="https://advance.lexis.com/api/document?collection=news&amp;id=urn:contentItem:68MX-1NR1-DY69-V3JN-00000-00&amp;context=1516831&amp;sourcegroupingtype=G" TargetMode="External"/><Relationship Id="rId4" Type="http://schemas.openxmlformats.org/officeDocument/2006/relationships/hyperlink" Target="https://advance.lexis.com/api/document?collection=news&amp;id=urn:contentItem:69RD-1KW1-DY69-V012-00000-00&amp;context=1516831&amp;sourcegroupingtype=G" TargetMode="External"/><Relationship Id="rId180" Type="http://schemas.openxmlformats.org/officeDocument/2006/relationships/hyperlink" Target="https://advance.lexis.com/api/document?collection=news&amp;id=urn:contentItem:68Y0-XM71-JBR8-44W8-00000-00&amp;context=1516831&amp;sourcegroupingtype=G" TargetMode="External"/><Relationship Id="rId215" Type="http://schemas.openxmlformats.org/officeDocument/2006/relationships/hyperlink" Target="https://advance.lexis.com/api/document?collection=news&amp;id=urn:contentItem:68N8-0W01-DY69-V1GT-00000-00&amp;context=1516831&amp;sourcegroupingtype=G" TargetMode="External"/><Relationship Id="rId236" Type="http://schemas.openxmlformats.org/officeDocument/2006/relationships/hyperlink" Target="https://advance.lexis.com/api/document?collection=news&amp;id=urn:contentItem:69N2-BFK1-JBR8-40V7-00000-00&amp;context=1516831&amp;sourcegroupingtype=G" TargetMode="External"/><Relationship Id="rId257" Type="http://schemas.openxmlformats.org/officeDocument/2006/relationships/hyperlink" Target="https://advance.lexis.com/api/document?collection=news&amp;id=urn:contentItem:69X3-CG91-JBR8-444W-00000-00&amp;context=1516831&amp;sourcegroupingtype=G" TargetMode="External"/><Relationship Id="rId42" Type="http://schemas.openxmlformats.org/officeDocument/2006/relationships/hyperlink" Target="https://advance.lexis.com/api/document?collection=news&amp;id=urn:contentItem:6997-JV91-JBR8-43TK-00000-00&amp;context=1516831&amp;sourcegroupingtype=G" TargetMode="External"/><Relationship Id="rId84" Type="http://schemas.openxmlformats.org/officeDocument/2006/relationships/hyperlink" Target="https://advance.lexis.com/api/document?collection=news&amp;id=urn:contentItem:6973-TKG1-DY69-V0B8-00000-00&amp;context=1516831&amp;sourcegroupingtype=G" TargetMode="External"/><Relationship Id="rId138" Type="http://schemas.openxmlformats.org/officeDocument/2006/relationships/hyperlink" Target="https://advance.lexis.com/api/document?collection=news&amp;id=urn:contentItem:696F-X7H1-JBR8-435P-00000-00&amp;context=1516831&amp;sourcegroupingtype=G" TargetMode="External"/><Relationship Id="rId191" Type="http://schemas.openxmlformats.org/officeDocument/2006/relationships/hyperlink" Target="https://advance.lexis.com/api/document?collection=news&amp;id=urn:contentItem:68TC-DG71-JBR8-43KD-00000-00&amp;context=1516831&amp;sourcegroupingtype=G" TargetMode="External"/><Relationship Id="rId205" Type="http://schemas.openxmlformats.org/officeDocument/2006/relationships/hyperlink" Target="https://advance.lexis.com/api/document?collection=news&amp;id=urn:contentItem:68T0-FMT1-DY69-V2PC-00000-00&amp;context=1516831&amp;sourcegroupingtype=G" TargetMode="External"/><Relationship Id="rId247" Type="http://schemas.openxmlformats.org/officeDocument/2006/relationships/hyperlink" Target="https://advance.lexis.com/api/document?collection=news&amp;id=urn:contentItem:6B0N-1P61-DY69-V12G-00000-00&amp;context=1516831&amp;sourcegroupingtype=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C15C-759D-4621-8123-39102AE86A60}">
  <dimension ref="A1:Q296"/>
  <sheetViews>
    <sheetView tabSelected="1" zoomScale="99" zoomScaleNormal="99" workbookViewId="0">
      <pane ySplit="1" topLeftCell="A275" activePane="bottomLeft" state="frozen"/>
      <selection pane="bottomLeft" activeCell="Q5" sqref="Q5"/>
    </sheetView>
  </sheetViews>
  <sheetFormatPr baseColWidth="10" defaultColWidth="8.85546875" defaultRowHeight="12.75" x14ac:dyDescent="0.2"/>
  <cols>
    <col min="1" max="1" width="21.140625" customWidth="1"/>
    <col min="2" max="2" width="33.42578125" customWidth="1"/>
    <col min="3" max="3" width="29.28515625" customWidth="1"/>
    <col min="4" max="4" width="12.7109375" style="1" customWidth="1"/>
    <col min="5" max="5" width="14.7109375" style="4" customWidth="1"/>
    <col min="6" max="6" width="20" style="4" customWidth="1"/>
    <col min="7" max="7" width="9.85546875" style="7" customWidth="1"/>
    <col min="8" max="8" width="12.28515625" style="4" customWidth="1"/>
    <col min="9" max="9" width="15.140625" customWidth="1"/>
    <col min="10" max="10" width="19" customWidth="1"/>
    <col min="11" max="11" width="13.28515625" customWidth="1"/>
    <col min="12" max="12" width="27.7109375" style="4" customWidth="1"/>
  </cols>
  <sheetData>
    <row r="1" spans="1:17" ht="49.5" customHeight="1" x14ac:dyDescent="0.25">
      <c r="A1" s="2" t="s">
        <v>841</v>
      </c>
      <c r="B1" s="2" t="s">
        <v>843</v>
      </c>
      <c r="C1" s="2" t="s">
        <v>0</v>
      </c>
      <c r="D1" s="3" t="s">
        <v>1</v>
      </c>
      <c r="E1" s="2" t="s">
        <v>842</v>
      </c>
      <c r="F1" s="2" t="s">
        <v>844</v>
      </c>
      <c r="G1" s="6" t="s">
        <v>845</v>
      </c>
      <c r="H1" s="2" t="s">
        <v>856</v>
      </c>
      <c r="I1" s="2" t="s">
        <v>848</v>
      </c>
      <c r="J1" s="21" t="s">
        <v>846</v>
      </c>
      <c r="K1" s="2" t="s">
        <v>859</v>
      </c>
      <c r="L1" s="2" t="s">
        <v>847</v>
      </c>
    </row>
    <row r="2" spans="1:17" ht="51" x14ac:dyDescent="0.2">
      <c r="A2">
        <v>1</v>
      </c>
      <c r="B2" s="5" t="s">
        <v>595</v>
      </c>
      <c r="C2" s="13" t="s">
        <v>230</v>
      </c>
      <c r="D2" s="14">
        <v>45109</v>
      </c>
      <c r="E2" s="15"/>
      <c r="F2" s="15" t="s">
        <v>596</v>
      </c>
      <c r="G2" s="10"/>
      <c r="H2" s="15"/>
      <c r="I2" s="16"/>
      <c r="J2" s="16"/>
      <c r="K2" s="16">
        <v>2</v>
      </c>
      <c r="L2" s="15"/>
      <c r="M2" s="16"/>
      <c r="N2" s="16"/>
      <c r="O2" s="16"/>
      <c r="P2" s="16"/>
      <c r="Q2" s="16"/>
    </row>
    <row r="3" spans="1:17" ht="38.25" x14ac:dyDescent="0.2">
      <c r="A3">
        <v>2</v>
      </c>
      <c r="B3" s="5" t="s">
        <v>708</v>
      </c>
      <c r="C3" s="13" t="s">
        <v>294</v>
      </c>
      <c r="D3" s="14">
        <v>45111</v>
      </c>
      <c r="E3" s="15"/>
      <c r="F3" s="15" t="s">
        <v>709</v>
      </c>
      <c r="G3" s="10"/>
      <c r="H3" s="15"/>
      <c r="I3" s="16"/>
      <c r="J3" s="16"/>
      <c r="K3" s="16">
        <v>2</v>
      </c>
      <c r="L3" s="15"/>
      <c r="M3" s="16"/>
      <c r="N3" s="16"/>
      <c r="O3" s="16"/>
      <c r="P3" s="16"/>
      <c r="Q3" s="16"/>
    </row>
    <row r="4" spans="1:17" ht="63.75" x14ac:dyDescent="0.2">
      <c r="A4">
        <v>3</v>
      </c>
      <c r="B4" s="5" t="s">
        <v>644</v>
      </c>
      <c r="C4" s="13" t="s">
        <v>257</v>
      </c>
      <c r="D4" s="14">
        <v>45112</v>
      </c>
      <c r="E4" s="15"/>
      <c r="F4" s="15" t="s">
        <v>645</v>
      </c>
      <c r="G4" s="10">
        <v>1000</v>
      </c>
      <c r="H4" s="15"/>
      <c r="I4" s="16"/>
      <c r="J4" s="16"/>
      <c r="K4" s="16">
        <v>3</v>
      </c>
      <c r="L4" s="15"/>
      <c r="M4" s="16"/>
      <c r="N4" s="16"/>
      <c r="O4" s="16"/>
      <c r="P4" s="16"/>
      <c r="Q4" s="16"/>
    </row>
    <row r="5" spans="1:17" ht="63.75" x14ac:dyDescent="0.2">
      <c r="A5">
        <v>4</v>
      </c>
      <c r="B5" s="5" t="s">
        <v>694</v>
      </c>
      <c r="C5" s="13" t="s">
        <v>287</v>
      </c>
      <c r="D5" s="14">
        <v>45112</v>
      </c>
      <c r="E5" s="15"/>
      <c r="F5" s="15" t="s">
        <v>695</v>
      </c>
      <c r="G5" s="10"/>
      <c r="H5" s="15"/>
      <c r="I5" s="16"/>
      <c r="J5" s="23"/>
      <c r="K5" s="16">
        <v>2</v>
      </c>
      <c r="L5" s="15"/>
      <c r="M5" s="16"/>
      <c r="N5" s="16"/>
      <c r="O5" s="16"/>
      <c r="P5" s="16"/>
      <c r="Q5" s="16"/>
    </row>
    <row r="6" spans="1:17" ht="38.25" x14ac:dyDescent="0.2">
      <c r="A6">
        <v>5</v>
      </c>
      <c r="B6" s="5" t="s">
        <v>602</v>
      </c>
      <c r="C6" s="13" t="s">
        <v>234</v>
      </c>
      <c r="D6" s="14">
        <v>45114</v>
      </c>
      <c r="E6" s="15" t="s">
        <v>827</v>
      </c>
      <c r="F6" s="15" t="s">
        <v>515</v>
      </c>
      <c r="G6" s="10">
        <v>5034</v>
      </c>
      <c r="H6" s="15"/>
      <c r="I6" s="16">
        <v>1</v>
      </c>
      <c r="J6" s="16">
        <v>1</v>
      </c>
      <c r="K6" s="16">
        <v>4</v>
      </c>
      <c r="L6" s="24" t="s">
        <v>869</v>
      </c>
      <c r="M6" s="16"/>
      <c r="N6" s="16"/>
      <c r="O6" s="16"/>
      <c r="P6" s="16"/>
      <c r="Q6" s="16"/>
    </row>
    <row r="7" spans="1:17" ht="25.5" x14ac:dyDescent="0.2">
      <c r="A7">
        <v>6</v>
      </c>
      <c r="B7" s="5" t="s">
        <v>696</v>
      </c>
      <c r="C7" s="13" t="s">
        <v>288</v>
      </c>
      <c r="D7" s="14">
        <v>45114</v>
      </c>
      <c r="E7" s="15"/>
      <c r="F7" s="15" t="s">
        <v>559</v>
      </c>
      <c r="G7" s="10">
        <v>9</v>
      </c>
      <c r="H7" s="15" t="s">
        <v>697</v>
      </c>
      <c r="I7" s="16">
        <v>1</v>
      </c>
      <c r="J7" s="23"/>
      <c r="K7" s="16">
        <v>3</v>
      </c>
      <c r="L7" s="15"/>
      <c r="M7" s="16"/>
      <c r="N7" s="16"/>
      <c r="O7" s="16"/>
      <c r="P7" s="16"/>
      <c r="Q7" s="16"/>
    </row>
    <row r="8" spans="1:17" ht="51" x14ac:dyDescent="0.2">
      <c r="A8">
        <v>7</v>
      </c>
      <c r="B8" s="5" t="s">
        <v>691</v>
      </c>
      <c r="C8" s="13" t="s">
        <v>285</v>
      </c>
      <c r="D8" s="14">
        <v>45114</v>
      </c>
      <c r="E8" s="15"/>
      <c r="F8" s="15" t="s">
        <v>692</v>
      </c>
      <c r="G8" s="10"/>
      <c r="H8" s="15"/>
      <c r="I8" s="16"/>
      <c r="J8" s="23"/>
      <c r="K8" s="16">
        <v>2</v>
      </c>
      <c r="L8" s="15" t="s">
        <v>826</v>
      </c>
      <c r="M8" s="16"/>
      <c r="N8" s="16"/>
      <c r="O8" s="16"/>
      <c r="P8" s="16"/>
      <c r="Q8" s="16"/>
    </row>
    <row r="9" spans="1:17" ht="51" x14ac:dyDescent="0.2">
      <c r="A9">
        <v>8</v>
      </c>
      <c r="B9" s="5" t="s">
        <v>711</v>
      </c>
      <c r="C9" s="13" t="s">
        <v>296</v>
      </c>
      <c r="D9" s="14">
        <v>45115</v>
      </c>
      <c r="E9" s="15"/>
      <c r="F9" s="15" t="s">
        <v>559</v>
      </c>
      <c r="G9" s="10"/>
      <c r="H9" s="15"/>
      <c r="I9" s="16"/>
      <c r="J9" s="23"/>
      <c r="K9" s="16">
        <v>2</v>
      </c>
      <c r="L9" s="15"/>
      <c r="M9" s="16"/>
      <c r="N9" s="16"/>
      <c r="O9" s="16"/>
      <c r="P9" s="16"/>
      <c r="Q9" s="16"/>
    </row>
    <row r="10" spans="1:17" ht="38.25" x14ac:dyDescent="0.2">
      <c r="A10">
        <v>9</v>
      </c>
      <c r="B10" s="5" t="s">
        <v>683</v>
      </c>
      <c r="C10" s="13" t="s">
        <v>280</v>
      </c>
      <c r="D10" s="14">
        <v>45115</v>
      </c>
      <c r="E10" s="15"/>
      <c r="F10" s="15"/>
      <c r="G10" s="10"/>
      <c r="H10" s="15"/>
      <c r="I10" s="16"/>
      <c r="J10" s="23"/>
      <c r="K10" s="16">
        <v>1</v>
      </c>
      <c r="L10" s="15"/>
      <c r="M10" s="16"/>
      <c r="N10" s="16"/>
      <c r="O10" s="16"/>
      <c r="P10" s="16"/>
      <c r="Q10" s="16"/>
    </row>
    <row r="11" spans="1:17" ht="38.25" x14ac:dyDescent="0.2">
      <c r="A11">
        <v>10</v>
      </c>
      <c r="B11" s="5" t="s">
        <v>705</v>
      </c>
      <c r="C11" s="13" t="s">
        <v>292</v>
      </c>
      <c r="D11" s="14">
        <v>45117</v>
      </c>
      <c r="E11" s="15"/>
      <c r="F11" s="15" t="s">
        <v>706</v>
      </c>
      <c r="G11" s="10"/>
      <c r="H11" s="15"/>
      <c r="I11" s="16"/>
      <c r="J11" s="23"/>
      <c r="K11" s="16">
        <v>2</v>
      </c>
      <c r="L11" s="15"/>
      <c r="M11" s="16"/>
      <c r="N11" s="16"/>
      <c r="O11" s="16"/>
      <c r="P11" s="16"/>
      <c r="Q11" s="16"/>
    </row>
    <row r="12" spans="1:17" ht="38.25" x14ac:dyDescent="0.2">
      <c r="A12">
        <v>11</v>
      </c>
      <c r="B12" s="5" t="s">
        <v>681</v>
      </c>
      <c r="C12" s="13" t="s">
        <v>279</v>
      </c>
      <c r="D12" s="14">
        <v>45117</v>
      </c>
      <c r="E12" s="15"/>
      <c r="F12" s="15" t="s">
        <v>515</v>
      </c>
      <c r="G12" s="10"/>
      <c r="H12" s="15"/>
      <c r="I12" s="16">
        <v>1</v>
      </c>
      <c r="J12" s="23"/>
      <c r="K12" s="16">
        <v>2</v>
      </c>
      <c r="L12" s="15"/>
      <c r="M12" s="16"/>
      <c r="N12" s="16"/>
      <c r="O12" s="16"/>
      <c r="P12" s="16"/>
      <c r="Q12" s="16"/>
    </row>
    <row r="13" spans="1:17" ht="38.25" x14ac:dyDescent="0.2">
      <c r="A13">
        <v>12</v>
      </c>
      <c r="B13" s="5" t="s">
        <v>684</v>
      </c>
      <c r="C13" s="13" t="s">
        <v>281</v>
      </c>
      <c r="D13" s="14">
        <v>45117</v>
      </c>
      <c r="E13" s="15"/>
      <c r="F13" s="15" t="s">
        <v>515</v>
      </c>
      <c r="G13" s="10"/>
      <c r="H13" s="15"/>
      <c r="I13" s="16">
        <v>1</v>
      </c>
      <c r="J13" s="23"/>
      <c r="K13" s="16">
        <v>2</v>
      </c>
      <c r="L13" s="15"/>
      <c r="M13" s="16"/>
      <c r="N13" s="16"/>
      <c r="O13" s="16"/>
      <c r="P13" s="16"/>
      <c r="Q13" s="16"/>
    </row>
    <row r="14" spans="1:17" ht="63.75" x14ac:dyDescent="0.2">
      <c r="A14">
        <v>13</v>
      </c>
      <c r="B14" s="5" t="s">
        <v>667</v>
      </c>
      <c r="C14" s="13" t="s">
        <v>272</v>
      </c>
      <c r="D14" s="14">
        <v>45118</v>
      </c>
      <c r="E14" s="15" t="s">
        <v>301</v>
      </c>
      <c r="F14" s="15" t="s">
        <v>668</v>
      </c>
      <c r="G14" s="10">
        <v>501</v>
      </c>
      <c r="H14" s="15" t="s">
        <v>669</v>
      </c>
      <c r="I14" s="16"/>
      <c r="J14" s="23"/>
      <c r="K14" s="16">
        <v>4</v>
      </c>
      <c r="L14" s="15"/>
      <c r="M14" s="16"/>
      <c r="N14" s="16"/>
      <c r="O14" s="16"/>
      <c r="P14" s="16"/>
      <c r="Q14" s="16"/>
    </row>
    <row r="15" spans="1:17" ht="38.25" x14ac:dyDescent="0.2">
      <c r="A15">
        <v>14</v>
      </c>
      <c r="B15" s="5" t="s">
        <v>707</v>
      </c>
      <c r="C15" s="13" t="s">
        <v>293</v>
      </c>
      <c r="D15" s="14">
        <v>45119</v>
      </c>
      <c r="E15" s="15"/>
      <c r="F15" s="15"/>
      <c r="G15" s="10"/>
      <c r="H15" s="15"/>
      <c r="I15" s="16"/>
      <c r="J15" s="16">
        <v>1</v>
      </c>
      <c r="K15" s="16">
        <v>2</v>
      </c>
      <c r="L15" s="24" t="s">
        <v>870</v>
      </c>
      <c r="M15" s="16"/>
      <c r="N15" s="16"/>
      <c r="O15" s="16"/>
      <c r="P15" s="16"/>
      <c r="Q15" s="16"/>
    </row>
    <row r="16" spans="1:17" ht="51" x14ac:dyDescent="0.2">
      <c r="A16">
        <v>15</v>
      </c>
      <c r="B16" s="5" t="s">
        <v>693</v>
      </c>
      <c r="C16" s="13" t="s">
        <v>286</v>
      </c>
      <c r="D16" s="14">
        <v>45120</v>
      </c>
      <c r="E16" s="15"/>
      <c r="F16" s="15"/>
      <c r="G16" s="10"/>
      <c r="H16" s="15"/>
      <c r="I16" s="16"/>
      <c r="J16" s="23"/>
      <c r="K16" s="16">
        <v>1</v>
      </c>
      <c r="L16" s="15"/>
      <c r="M16" s="16"/>
      <c r="N16" s="16"/>
      <c r="O16" s="16"/>
      <c r="P16" s="16"/>
      <c r="Q16" s="16"/>
    </row>
    <row r="17" spans="1:17" ht="51" x14ac:dyDescent="0.2">
      <c r="A17">
        <v>16</v>
      </c>
      <c r="B17" s="5" t="s">
        <v>635</v>
      </c>
      <c r="C17" s="13" t="s">
        <v>252</v>
      </c>
      <c r="D17" s="14">
        <v>45121</v>
      </c>
      <c r="E17" s="15"/>
      <c r="F17" s="15" t="s">
        <v>636</v>
      </c>
      <c r="G17" s="10">
        <v>2000</v>
      </c>
      <c r="H17" s="15"/>
      <c r="I17" s="16"/>
      <c r="J17" s="23"/>
      <c r="K17" s="16">
        <v>3</v>
      </c>
      <c r="L17" s="15" t="s">
        <v>637</v>
      </c>
      <c r="M17" s="16"/>
      <c r="N17" s="16"/>
      <c r="O17" s="16"/>
      <c r="P17" s="16"/>
      <c r="Q17" s="16"/>
    </row>
    <row r="18" spans="1:17" ht="38.25" x14ac:dyDescent="0.2">
      <c r="A18">
        <v>17</v>
      </c>
      <c r="B18" s="5" t="s">
        <v>672</v>
      </c>
      <c r="C18" s="13" t="s">
        <v>274</v>
      </c>
      <c r="D18" s="14">
        <v>45121</v>
      </c>
      <c r="E18" s="15"/>
      <c r="F18" s="15" t="s">
        <v>673</v>
      </c>
      <c r="G18" s="10"/>
      <c r="H18" s="15"/>
      <c r="I18" s="16"/>
      <c r="J18" s="23"/>
      <c r="K18" s="16">
        <v>2</v>
      </c>
      <c r="L18" s="15"/>
      <c r="M18" s="16"/>
      <c r="N18" s="16"/>
      <c r="O18" s="16"/>
      <c r="P18" s="16"/>
      <c r="Q18" s="16"/>
    </row>
    <row r="19" spans="1:17" ht="38.25" x14ac:dyDescent="0.2">
      <c r="A19">
        <v>18</v>
      </c>
      <c r="B19" s="5" t="s">
        <v>631</v>
      </c>
      <c r="C19" s="13" t="s">
        <v>249</v>
      </c>
      <c r="D19" s="14">
        <v>45121</v>
      </c>
      <c r="E19" s="15" t="s">
        <v>827</v>
      </c>
      <c r="F19" s="15" t="s">
        <v>515</v>
      </c>
      <c r="G19" s="17">
        <v>5033</v>
      </c>
      <c r="H19" s="15"/>
      <c r="I19" s="16">
        <v>1</v>
      </c>
      <c r="J19" s="16">
        <v>1</v>
      </c>
      <c r="K19" s="16">
        <v>4</v>
      </c>
      <c r="L19" s="24" t="s">
        <v>869</v>
      </c>
      <c r="M19" s="16"/>
      <c r="N19" s="16"/>
      <c r="O19" s="16"/>
      <c r="P19" s="16"/>
      <c r="Q19" s="16"/>
    </row>
    <row r="20" spans="1:17" ht="51" x14ac:dyDescent="0.2">
      <c r="A20">
        <v>19</v>
      </c>
      <c r="B20" s="5" t="s">
        <v>401</v>
      </c>
      <c r="C20" s="13" t="s">
        <v>48</v>
      </c>
      <c r="D20" s="14">
        <v>45122</v>
      </c>
      <c r="E20" s="15" t="s">
        <v>402</v>
      </c>
      <c r="F20" s="15" t="s">
        <v>397</v>
      </c>
      <c r="G20" s="10">
        <v>5503</v>
      </c>
      <c r="H20" s="15"/>
      <c r="I20" s="16"/>
      <c r="J20" s="23"/>
      <c r="K20" s="16">
        <v>4</v>
      </c>
      <c r="L20" s="15" t="s">
        <v>403</v>
      </c>
      <c r="M20" s="16"/>
      <c r="N20" s="16"/>
      <c r="O20" s="16"/>
      <c r="P20" s="16"/>
      <c r="Q20" s="16"/>
    </row>
    <row r="21" spans="1:17" ht="38.25" x14ac:dyDescent="0.2">
      <c r="A21">
        <v>20</v>
      </c>
      <c r="B21" s="5" t="s">
        <v>689</v>
      </c>
      <c r="C21" s="13" t="s">
        <v>284</v>
      </c>
      <c r="D21" s="14">
        <v>45122</v>
      </c>
      <c r="E21" s="15"/>
      <c r="F21" s="15" t="s">
        <v>690</v>
      </c>
      <c r="G21" s="10"/>
      <c r="H21" s="15"/>
      <c r="I21" s="16"/>
      <c r="J21" s="23"/>
      <c r="K21" s="16">
        <v>2</v>
      </c>
      <c r="L21" s="15"/>
      <c r="M21" s="16"/>
      <c r="N21" s="16"/>
      <c r="O21" s="16"/>
      <c r="P21" s="16"/>
      <c r="Q21" s="16"/>
    </row>
    <row r="22" spans="1:17" ht="51" x14ac:dyDescent="0.2">
      <c r="A22">
        <v>21</v>
      </c>
      <c r="B22" s="5" t="s">
        <v>698</v>
      </c>
      <c r="C22" s="13" t="s">
        <v>289</v>
      </c>
      <c r="D22" s="14">
        <v>45122</v>
      </c>
      <c r="E22" s="15"/>
      <c r="F22" s="15" t="s">
        <v>699</v>
      </c>
      <c r="G22" s="10">
        <v>1017</v>
      </c>
      <c r="H22" s="15" t="s">
        <v>700</v>
      </c>
      <c r="I22" s="16"/>
      <c r="J22" s="23"/>
      <c r="K22" s="16">
        <v>3</v>
      </c>
      <c r="L22" s="15"/>
      <c r="M22" s="16"/>
      <c r="N22" s="16"/>
      <c r="O22" s="16"/>
      <c r="P22" s="16"/>
      <c r="Q22" s="16"/>
    </row>
    <row r="23" spans="1:17" ht="38.25" x14ac:dyDescent="0.2">
      <c r="A23">
        <v>22</v>
      </c>
      <c r="B23" s="5" t="s">
        <v>677</v>
      </c>
      <c r="C23" s="13" t="s">
        <v>276</v>
      </c>
      <c r="D23" s="14">
        <v>45124</v>
      </c>
      <c r="E23" s="15"/>
      <c r="F23" s="15" t="s">
        <v>811</v>
      </c>
      <c r="G23" s="17">
        <v>40000</v>
      </c>
      <c r="H23" s="15" t="s">
        <v>812</v>
      </c>
      <c r="I23" s="16"/>
      <c r="J23" s="23"/>
      <c r="K23" s="16">
        <v>3</v>
      </c>
      <c r="L23" s="15" t="s">
        <v>811</v>
      </c>
      <c r="M23" s="16"/>
      <c r="N23" s="16"/>
      <c r="O23" s="16"/>
      <c r="P23" s="16"/>
      <c r="Q23" s="16"/>
    </row>
    <row r="24" spans="1:17" ht="38.25" x14ac:dyDescent="0.2">
      <c r="A24">
        <v>23</v>
      </c>
      <c r="B24" s="5" t="s">
        <v>685</v>
      </c>
      <c r="C24" s="13" t="s">
        <v>282</v>
      </c>
      <c r="D24" s="14">
        <v>45124</v>
      </c>
      <c r="E24" s="15"/>
      <c r="F24" s="15" t="s">
        <v>686</v>
      </c>
      <c r="G24" s="10"/>
      <c r="H24" s="15"/>
      <c r="I24" s="16"/>
      <c r="J24" s="23"/>
      <c r="K24" s="16">
        <v>2</v>
      </c>
      <c r="L24" s="15"/>
      <c r="M24" s="16"/>
      <c r="N24" s="16"/>
      <c r="O24" s="16"/>
      <c r="P24" s="16"/>
      <c r="Q24" s="16"/>
    </row>
    <row r="25" spans="1:17" ht="38.25" x14ac:dyDescent="0.2">
      <c r="A25">
        <v>24</v>
      </c>
      <c r="B25" s="5" t="s">
        <v>718</v>
      </c>
      <c r="C25" s="13" t="s">
        <v>300</v>
      </c>
      <c r="D25" s="14">
        <v>45125</v>
      </c>
      <c r="E25" s="15" t="s">
        <v>301</v>
      </c>
      <c r="F25" s="15" t="s">
        <v>719</v>
      </c>
      <c r="G25" s="10"/>
      <c r="H25" s="15"/>
      <c r="I25" s="16"/>
      <c r="J25" s="23"/>
      <c r="K25" s="16">
        <v>3</v>
      </c>
      <c r="L25" s="15"/>
      <c r="M25" s="16"/>
      <c r="N25" s="16"/>
      <c r="O25" s="16"/>
      <c r="P25" s="16"/>
      <c r="Q25" s="16"/>
    </row>
    <row r="26" spans="1:17" ht="76.5" x14ac:dyDescent="0.2">
      <c r="A26">
        <v>25</v>
      </c>
      <c r="B26" s="18" t="s">
        <v>185</v>
      </c>
      <c r="C26" s="13" t="s">
        <v>186</v>
      </c>
      <c r="D26" s="14">
        <v>45125</v>
      </c>
      <c r="E26" s="15"/>
      <c r="F26" s="15" t="s">
        <v>554</v>
      </c>
      <c r="G26" s="10">
        <v>1004</v>
      </c>
      <c r="H26" s="15" t="s">
        <v>555</v>
      </c>
      <c r="I26" s="16"/>
      <c r="J26" s="23"/>
      <c r="K26" s="16">
        <v>3</v>
      </c>
      <c r="L26" s="15" t="s">
        <v>556</v>
      </c>
      <c r="M26" s="16"/>
      <c r="N26" s="16"/>
      <c r="O26" s="16"/>
      <c r="P26" s="16"/>
      <c r="Q26" s="16"/>
    </row>
    <row r="27" spans="1:17" ht="38.25" x14ac:dyDescent="0.2">
      <c r="A27">
        <v>26</v>
      </c>
      <c r="B27" s="18" t="s">
        <v>205</v>
      </c>
      <c r="C27" s="13" t="s">
        <v>206</v>
      </c>
      <c r="D27" s="14">
        <v>45125</v>
      </c>
      <c r="E27" s="15"/>
      <c r="F27" s="15" t="s">
        <v>552</v>
      </c>
      <c r="G27" s="10">
        <v>600</v>
      </c>
      <c r="H27" s="15" t="s">
        <v>562</v>
      </c>
      <c r="I27" s="16"/>
      <c r="J27" s="23"/>
      <c r="K27" s="16">
        <v>3</v>
      </c>
      <c r="L27" s="15"/>
      <c r="M27" s="16"/>
      <c r="N27" s="16"/>
      <c r="O27" s="16"/>
      <c r="P27" s="16"/>
      <c r="Q27" s="16"/>
    </row>
    <row r="28" spans="1:17" ht="51" x14ac:dyDescent="0.2">
      <c r="A28">
        <v>27</v>
      </c>
      <c r="B28" s="5" t="s">
        <v>432</v>
      </c>
      <c r="C28" s="13" t="s">
        <v>63</v>
      </c>
      <c r="D28" s="14">
        <v>45127</v>
      </c>
      <c r="E28" s="15"/>
      <c r="F28" s="15" t="s">
        <v>433</v>
      </c>
      <c r="G28" s="10"/>
      <c r="H28" s="15"/>
      <c r="I28" s="16"/>
      <c r="J28" s="23"/>
      <c r="K28" s="16">
        <v>2</v>
      </c>
      <c r="L28" s="15" t="s">
        <v>814</v>
      </c>
      <c r="M28" s="16"/>
      <c r="N28" s="16"/>
      <c r="O28" s="16"/>
      <c r="P28" s="16"/>
      <c r="Q28" s="16"/>
    </row>
    <row r="29" spans="1:17" ht="38.25" x14ac:dyDescent="0.2">
      <c r="A29">
        <v>28</v>
      </c>
      <c r="B29" s="5" t="s">
        <v>629</v>
      </c>
      <c r="C29" s="13" t="s">
        <v>247</v>
      </c>
      <c r="D29" s="14">
        <v>45127</v>
      </c>
      <c r="E29" s="15" t="s">
        <v>827</v>
      </c>
      <c r="F29" s="15" t="s">
        <v>515</v>
      </c>
      <c r="G29" s="10">
        <v>5019</v>
      </c>
      <c r="H29" s="15"/>
      <c r="I29" s="16">
        <v>1</v>
      </c>
      <c r="J29" s="16">
        <v>1</v>
      </c>
      <c r="K29" s="16">
        <v>4</v>
      </c>
      <c r="L29" s="24" t="s">
        <v>869</v>
      </c>
      <c r="M29" s="16"/>
      <c r="N29" s="16"/>
      <c r="O29" s="16"/>
      <c r="P29" s="16"/>
      <c r="Q29" s="16"/>
    </row>
    <row r="30" spans="1:17" ht="38.25" x14ac:dyDescent="0.2">
      <c r="A30">
        <v>29</v>
      </c>
      <c r="B30" s="5" t="s">
        <v>678</v>
      </c>
      <c r="C30" s="13" t="s">
        <v>277</v>
      </c>
      <c r="D30" s="14">
        <v>45130</v>
      </c>
      <c r="E30" s="15"/>
      <c r="F30" s="15" t="s">
        <v>682</v>
      </c>
      <c r="G30" s="10"/>
      <c r="H30" s="15"/>
      <c r="I30" s="16"/>
      <c r="J30" s="23"/>
      <c r="K30" s="16">
        <v>2</v>
      </c>
      <c r="L30" s="15"/>
      <c r="M30" s="16"/>
      <c r="N30" s="16"/>
      <c r="O30" s="16"/>
      <c r="P30" s="16"/>
      <c r="Q30" s="16"/>
    </row>
    <row r="31" spans="1:17" ht="38.25" x14ac:dyDescent="0.2">
      <c r="A31">
        <v>30</v>
      </c>
      <c r="B31" s="5" t="s">
        <v>627</v>
      </c>
      <c r="C31" s="13" t="s">
        <v>246</v>
      </c>
      <c r="D31" s="14">
        <v>45131</v>
      </c>
      <c r="E31" s="15"/>
      <c r="F31" s="15" t="s">
        <v>628</v>
      </c>
      <c r="G31" s="10">
        <v>800</v>
      </c>
      <c r="H31" s="15" t="s">
        <v>318</v>
      </c>
      <c r="I31" s="16"/>
      <c r="J31" s="23"/>
      <c r="K31" s="16">
        <v>3</v>
      </c>
      <c r="L31" s="15" t="s">
        <v>568</v>
      </c>
      <c r="M31" s="16"/>
      <c r="N31" s="16"/>
      <c r="O31" s="16"/>
      <c r="P31" s="16"/>
      <c r="Q31" s="16"/>
    </row>
    <row r="32" spans="1:17" ht="38.25" x14ac:dyDescent="0.2">
      <c r="A32">
        <v>31</v>
      </c>
      <c r="B32" s="5" t="s">
        <v>573</v>
      </c>
      <c r="C32" s="13" t="s">
        <v>219</v>
      </c>
      <c r="D32" s="14">
        <v>45131</v>
      </c>
      <c r="E32" s="15"/>
      <c r="F32" s="15" t="s">
        <v>574</v>
      </c>
      <c r="G32" s="10"/>
      <c r="H32" s="15"/>
      <c r="I32" s="16"/>
      <c r="J32" s="23"/>
      <c r="K32" s="16">
        <v>2</v>
      </c>
      <c r="L32" s="15"/>
      <c r="M32" s="16"/>
      <c r="N32" s="16"/>
      <c r="O32" s="16"/>
      <c r="P32" s="16"/>
      <c r="Q32" s="16"/>
    </row>
    <row r="33" spans="1:17" ht="63.75" x14ac:dyDescent="0.2">
      <c r="A33">
        <v>32</v>
      </c>
      <c r="B33" s="5" t="s">
        <v>586</v>
      </c>
      <c r="C33" s="13" t="s">
        <v>225</v>
      </c>
      <c r="D33" s="14">
        <v>45131</v>
      </c>
      <c r="E33" s="15" t="s">
        <v>301</v>
      </c>
      <c r="F33" s="15" t="s">
        <v>587</v>
      </c>
      <c r="G33" s="10"/>
      <c r="H33" s="15"/>
      <c r="I33" s="16"/>
      <c r="J33" s="23"/>
      <c r="K33" s="16">
        <v>3</v>
      </c>
      <c r="L33" s="15"/>
      <c r="M33" s="16"/>
      <c r="N33" s="16"/>
      <c r="O33" s="16"/>
      <c r="P33" s="16"/>
      <c r="Q33" s="16"/>
    </row>
    <row r="34" spans="1:17" ht="38.25" x14ac:dyDescent="0.2">
      <c r="A34">
        <v>33</v>
      </c>
      <c r="B34" s="5" t="s">
        <v>665</v>
      </c>
      <c r="C34" s="13" t="s">
        <v>271</v>
      </c>
      <c r="D34" s="14">
        <v>45131</v>
      </c>
      <c r="E34" s="15"/>
      <c r="F34" s="15" t="s">
        <v>666</v>
      </c>
      <c r="G34" s="10"/>
      <c r="H34" s="15"/>
      <c r="I34" s="16"/>
      <c r="J34" s="23"/>
      <c r="K34" s="16">
        <v>2</v>
      </c>
      <c r="L34" s="15"/>
      <c r="M34" s="16"/>
      <c r="N34" s="16"/>
      <c r="O34" s="16"/>
      <c r="P34" s="16"/>
      <c r="Q34" s="16"/>
    </row>
    <row r="35" spans="1:17" ht="38.25" x14ac:dyDescent="0.2">
      <c r="A35">
        <v>34</v>
      </c>
      <c r="B35" s="5" t="s">
        <v>679</v>
      </c>
      <c r="C35" s="13" t="s">
        <v>278</v>
      </c>
      <c r="D35" s="14">
        <v>45132</v>
      </c>
      <c r="E35" s="15"/>
      <c r="F35" s="15" t="s">
        <v>680</v>
      </c>
      <c r="G35" s="10">
        <v>9000</v>
      </c>
      <c r="H35" s="15" t="s">
        <v>318</v>
      </c>
      <c r="I35" s="16"/>
      <c r="J35" s="23"/>
      <c r="K35" s="16">
        <v>3</v>
      </c>
      <c r="L35" s="15"/>
      <c r="M35" s="16"/>
      <c r="N35" s="16"/>
      <c r="O35" s="16"/>
      <c r="P35" s="16"/>
      <c r="Q35" s="16"/>
    </row>
    <row r="36" spans="1:17" ht="25.5" x14ac:dyDescent="0.2">
      <c r="A36">
        <v>35</v>
      </c>
      <c r="B36" s="5" t="s">
        <v>663</v>
      </c>
      <c r="C36" s="13" t="s">
        <v>270</v>
      </c>
      <c r="D36" s="14">
        <v>45133</v>
      </c>
      <c r="E36" s="15"/>
      <c r="F36" s="15" t="s">
        <v>664</v>
      </c>
      <c r="G36" s="10"/>
      <c r="H36" s="15"/>
      <c r="I36" s="16"/>
      <c r="J36" s="23"/>
      <c r="K36" s="16">
        <v>2</v>
      </c>
      <c r="L36" s="15"/>
      <c r="M36" s="16"/>
      <c r="N36" s="16"/>
      <c r="O36" s="16"/>
      <c r="P36" s="16"/>
      <c r="Q36" s="16"/>
    </row>
    <row r="37" spans="1:17" ht="38.25" x14ac:dyDescent="0.2">
      <c r="A37">
        <v>36</v>
      </c>
      <c r="B37" s="18" t="s">
        <v>203</v>
      </c>
      <c r="C37" s="13" t="s">
        <v>204</v>
      </c>
      <c r="D37" s="14">
        <v>45133</v>
      </c>
      <c r="E37" s="15"/>
      <c r="F37" s="15" t="s">
        <v>412</v>
      </c>
      <c r="G37" s="10"/>
      <c r="H37" s="15"/>
      <c r="I37" s="16"/>
      <c r="J37" s="23"/>
      <c r="K37" s="16">
        <v>2</v>
      </c>
      <c r="L37" s="15"/>
      <c r="M37" s="16"/>
      <c r="N37" s="16"/>
      <c r="O37" s="16"/>
      <c r="P37" s="16"/>
      <c r="Q37" s="16"/>
    </row>
    <row r="38" spans="1:17" ht="38.25" x14ac:dyDescent="0.2">
      <c r="A38">
        <v>37</v>
      </c>
      <c r="B38" s="5" t="s">
        <v>611</v>
      </c>
      <c r="C38" s="13" t="s">
        <v>238</v>
      </c>
      <c r="D38" s="14">
        <v>45134</v>
      </c>
      <c r="E38" s="15" t="s">
        <v>827</v>
      </c>
      <c r="F38" s="15" t="s">
        <v>515</v>
      </c>
      <c r="G38" s="10">
        <v>5032</v>
      </c>
      <c r="H38" s="15"/>
      <c r="I38" s="16">
        <v>1</v>
      </c>
      <c r="J38" s="16">
        <v>1</v>
      </c>
      <c r="K38" s="16">
        <v>4</v>
      </c>
      <c r="L38" s="24" t="s">
        <v>869</v>
      </c>
      <c r="M38" s="16"/>
      <c r="N38" s="16"/>
      <c r="O38" s="16"/>
      <c r="P38" s="16"/>
      <c r="Q38" s="16"/>
    </row>
    <row r="39" spans="1:17" ht="51" x14ac:dyDescent="0.2">
      <c r="A39">
        <v>38</v>
      </c>
      <c r="B39" s="5" t="s">
        <v>575</v>
      </c>
      <c r="C39" s="13" t="s">
        <v>220</v>
      </c>
      <c r="D39" s="14">
        <v>45134</v>
      </c>
      <c r="E39" s="15"/>
      <c r="F39" s="15" t="s">
        <v>576</v>
      </c>
      <c r="G39" s="10">
        <v>15000</v>
      </c>
      <c r="H39" s="15"/>
      <c r="I39" s="16"/>
      <c r="J39" s="23"/>
      <c r="K39" s="16">
        <v>3</v>
      </c>
      <c r="L39" s="15"/>
      <c r="M39" s="16"/>
      <c r="N39" s="16"/>
      <c r="O39" s="16"/>
      <c r="P39" s="16"/>
      <c r="Q39" s="16"/>
    </row>
    <row r="40" spans="1:17" ht="38.25" x14ac:dyDescent="0.2">
      <c r="A40">
        <v>39</v>
      </c>
      <c r="B40" s="5" t="s">
        <v>662</v>
      </c>
      <c r="C40" s="13" t="s">
        <v>269</v>
      </c>
      <c r="D40" s="14">
        <v>45135</v>
      </c>
      <c r="E40" s="15"/>
      <c r="F40" s="15" t="s">
        <v>392</v>
      </c>
      <c r="G40" s="10"/>
      <c r="H40" s="15"/>
      <c r="I40" s="16"/>
      <c r="J40" s="23"/>
      <c r="K40" s="16">
        <v>2</v>
      </c>
      <c r="L40" s="15"/>
      <c r="M40" s="16"/>
      <c r="N40" s="16"/>
      <c r="O40" s="16"/>
      <c r="P40" s="16"/>
      <c r="Q40" s="16"/>
    </row>
    <row r="41" spans="1:17" ht="25.5" x14ac:dyDescent="0.2">
      <c r="A41">
        <v>40</v>
      </c>
      <c r="B41" s="5" t="s">
        <v>670</v>
      </c>
      <c r="C41" s="13" t="s">
        <v>273</v>
      </c>
      <c r="D41" s="14">
        <v>45135</v>
      </c>
      <c r="E41" s="15"/>
      <c r="F41" s="15" t="s">
        <v>671</v>
      </c>
      <c r="G41" s="10"/>
      <c r="H41" s="15"/>
      <c r="I41" s="16"/>
      <c r="J41" s="23"/>
      <c r="K41" s="16">
        <v>2</v>
      </c>
      <c r="L41" s="15"/>
      <c r="M41" s="16"/>
      <c r="N41" s="16"/>
      <c r="O41" s="16"/>
      <c r="P41" s="16"/>
      <c r="Q41" s="16"/>
    </row>
    <row r="42" spans="1:17" ht="38.25" x14ac:dyDescent="0.2">
      <c r="A42">
        <v>41</v>
      </c>
      <c r="B42" s="5" t="s">
        <v>643</v>
      </c>
      <c r="C42" s="13" t="s">
        <v>256</v>
      </c>
      <c r="D42" s="14">
        <v>45135</v>
      </c>
      <c r="E42" s="15"/>
      <c r="F42" s="15"/>
      <c r="G42" s="10"/>
      <c r="H42" s="15"/>
      <c r="I42" s="16"/>
      <c r="J42" s="23"/>
      <c r="K42" s="16">
        <v>1</v>
      </c>
      <c r="L42" s="15"/>
      <c r="M42" s="16"/>
      <c r="N42" s="16"/>
      <c r="O42" s="16"/>
      <c r="P42" s="16"/>
      <c r="Q42" s="16"/>
    </row>
    <row r="43" spans="1:17" ht="38.25" x14ac:dyDescent="0.2">
      <c r="A43">
        <v>42</v>
      </c>
      <c r="B43" s="5" t="s">
        <v>649</v>
      </c>
      <c r="C43" s="13" t="s">
        <v>260</v>
      </c>
      <c r="D43" s="14">
        <v>45138</v>
      </c>
      <c r="E43" s="15"/>
      <c r="F43" s="15" t="s">
        <v>650</v>
      </c>
      <c r="G43" s="10"/>
      <c r="H43" s="15"/>
      <c r="I43" s="16"/>
      <c r="J43" s="23"/>
      <c r="K43" s="16">
        <v>2</v>
      </c>
      <c r="L43" s="15"/>
      <c r="M43" s="16"/>
      <c r="N43" s="16"/>
      <c r="O43" s="16"/>
      <c r="P43" s="16"/>
      <c r="Q43" s="16"/>
    </row>
    <row r="44" spans="1:17" ht="38.25" x14ac:dyDescent="0.2">
      <c r="A44">
        <v>43</v>
      </c>
      <c r="B44" s="18" t="s">
        <v>215</v>
      </c>
      <c r="C44" s="13" t="s">
        <v>216</v>
      </c>
      <c r="D44" s="14">
        <v>45138</v>
      </c>
      <c r="E44" s="15"/>
      <c r="F44" s="15" t="s">
        <v>571</v>
      </c>
      <c r="G44" s="10">
        <v>1405</v>
      </c>
      <c r="H44" s="15" t="s">
        <v>572</v>
      </c>
      <c r="I44" s="16"/>
      <c r="J44" s="23"/>
      <c r="K44" s="16">
        <v>3</v>
      </c>
      <c r="L44" s="15"/>
      <c r="M44" s="16"/>
      <c r="N44" s="16"/>
      <c r="O44" s="16"/>
      <c r="P44" s="16"/>
      <c r="Q44" s="16"/>
    </row>
    <row r="45" spans="1:17" ht="51" x14ac:dyDescent="0.2">
      <c r="A45">
        <v>44</v>
      </c>
      <c r="B45" s="5" t="s">
        <v>651</v>
      </c>
      <c r="C45" s="13" t="s">
        <v>261</v>
      </c>
      <c r="D45" s="14">
        <v>45138</v>
      </c>
      <c r="E45" s="15" t="s">
        <v>830</v>
      </c>
      <c r="F45" s="15" t="s">
        <v>829</v>
      </c>
      <c r="G45" s="10">
        <v>5000</v>
      </c>
      <c r="H45" s="15"/>
      <c r="I45" s="16">
        <v>1</v>
      </c>
      <c r="J45" s="16">
        <v>1</v>
      </c>
      <c r="K45" s="16">
        <v>4</v>
      </c>
      <c r="L45" s="15" t="s">
        <v>828</v>
      </c>
      <c r="M45" s="16"/>
      <c r="N45" s="16"/>
      <c r="O45" s="16"/>
      <c r="P45" s="16"/>
      <c r="Q45" s="16"/>
    </row>
    <row r="46" spans="1:17" ht="38.25" x14ac:dyDescent="0.2">
      <c r="A46">
        <v>45</v>
      </c>
      <c r="B46" s="5" t="s">
        <v>623</v>
      </c>
      <c r="C46" s="13" t="s">
        <v>244</v>
      </c>
      <c r="D46" s="14">
        <v>45139</v>
      </c>
      <c r="E46" s="15" t="s">
        <v>301</v>
      </c>
      <c r="F46" s="15" t="s">
        <v>624</v>
      </c>
      <c r="G46" s="10">
        <v>3315</v>
      </c>
      <c r="H46" s="15"/>
      <c r="I46" s="16"/>
      <c r="J46" s="23"/>
      <c r="K46" s="16">
        <v>4</v>
      </c>
      <c r="L46" s="15"/>
      <c r="M46" s="16"/>
      <c r="N46" s="16"/>
      <c r="O46" s="16"/>
      <c r="P46" s="16"/>
      <c r="Q46" s="16"/>
    </row>
    <row r="47" spans="1:17" ht="25.5" x14ac:dyDescent="0.2">
      <c r="A47">
        <v>46</v>
      </c>
      <c r="B47" s="5" t="s">
        <v>687</v>
      </c>
      <c r="C47" s="13" t="s">
        <v>283</v>
      </c>
      <c r="D47" s="14">
        <v>45141</v>
      </c>
      <c r="E47" s="15"/>
      <c r="F47" s="15" t="s">
        <v>688</v>
      </c>
      <c r="G47" s="10"/>
      <c r="H47" s="15"/>
      <c r="I47" s="16"/>
      <c r="J47" s="23"/>
      <c r="K47" s="16">
        <v>2</v>
      </c>
      <c r="L47" s="15"/>
      <c r="M47" s="16"/>
      <c r="N47" s="16"/>
      <c r="O47" s="16"/>
      <c r="P47" s="16"/>
      <c r="Q47" s="16"/>
    </row>
    <row r="48" spans="1:17" ht="38.25" x14ac:dyDescent="0.2">
      <c r="A48">
        <v>47</v>
      </c>
      <c r="B48" s="18" t="s">
        <v>179</v>
      </c>
      <c r="C48" s="13" t="s">
        <v>180</v>
      </c>
      <c r="D48" s="14">
        <v>45141</v>
      </c>
      <c r="E48" s="15" t="s">
        <v>827</v>
      </c>
      <c r="F48" s="15" t="s">
        <v>515</v>
      </c>
      <c r="G48" s="10">
        <v>10020</v>
      </c>
      <c r="H48" s="15"/>
      <c r="I48" s="16">
        <v>1</v>
      </c>
      <c r="J48" s="16">
        <v>1</v>
      </c>
      <c r="K48" s="16">
        <v>4</v>
      </c>
      <c r="L48" s="24" t="s">
        <v>869</v>
      </c>
      <c r="M48" s="16"/>
      <c r="N48" s="16"/>
      <c r="O48" s="16"/>
      <c r="P48" s="16"/>
      <c r="Q48" s="16"/>
    </row>
    <row r="49" spans="1:17" ht="38.25" x14ac:dyDescent="0.2">
      <c r="A49">
        <v>48</v>
      </c>
      <c r="B49" s="5" t="s">
        <v>658</v>
      </c>
      <c r="C49" s="13" t="s">
        <v>265</v>
      </c>
      <c r="D49" s="14">
        <v>45141</v>
      </c>
      <c r="E49" s="15"/>
      <c r="F49" s="15" t="s">
        <v>306</v>
      </c>
      <c r="G49" s="10"/>
      <c r="H49" s="15"/>
      <c r="I49" s="16"/>
      <c r="J49" s="23"/>
      <c r="K49" s="16">
        <v>2</v>
      </c>
      <c r="L49" s="15"/>
      <c r="M49" s="16"/>
      <c r="N49" s="16"/>
      <c r="O49" s="16"/>
      <c r="P49" s="16"/>
      <c r="Q49" s="16"/>
    </row>
    <row r="50" spans="1:17" ht="76.5" x14ac:dyDescent="0.2">
      <c r="A50">
        <v>49</v>
      </c>
      <c r="B50" s="18" t="s">
        <v>157</v>
      </c>
      <c r="C50" s="13" t="s">
        <v>158</v>
      </c>
      <c r="D50" s="14">
        <v>45141</v>
      </c>
      <c r="E50" s="15" t="s">
        <v>301</v>
      </c>
      <c r="F50" s="15" t="s">
        <v>542</v>
      </c>
      <c r="G50" s="10">
        <v>2072</v>
      </c>
      <c r="H50" s="15" t="s">
        <v>417</v>
      </c>
      <c r="I50" s="16"/>
      <c r="J50" s="23"/>
      <c r="K50" s="16">
        <v>4</v>
      </c>
      <c r="L50" s="15"/>
      <c r="M50" s="16"/>
      <c r="N50" s="16"/>
      <c r="O50" s="16"/>
      <c r="P50" s="16"/>
      <c r="Q50" s="16"/>
    </row>
    <row r="51" spans="1:17" ht="38.25" x14ac:dyDescent="0.2">
      <c r="A51">
        <v>50</v>
      </c>
      <c r="B51" s="5" t="s">
        <v>674</v>
      </c>
      <c r="C51" s="13" t="s">
        <v>275</v>
      </c>
      <c r="D51" s="14">
        <v>45141</v>
      </c>
      <c r="E51" s="15"/>
      <c r="F51" s="15" t="s">
        <v>675</v>
      </c>
      <c r="G51" s="10"/>
      <c r="H51" s="15" t="s">
        <v>676</v>
      </c>
      <c r="I51" s="16"/>
      <c r="J51" s="23"/>
      <c r="K51" s="16">
        <v>2</v>
      </c>
      <c r="L51" s="15"/>
      <c r="M51" s="16"/>
      <c r="N51" s="16"/>
      <c r="O51" s="16"/>
      <c r="P51" s="16"/>
      <c r="Q51" s="16"/>
    </row>
    <row r="52" spans="1:17" ht="38.25" x14ac:dyDescent="0.2">
      <c r="A52">
        <v>51</v>
      </c>
      <c r="B52" s="5" t="s">
        <v>632</v>
      </c>
      <c r="C52" s="13" t="s">
        <v>250</v>
      </c>
      <c r="D52" s="14">
        <v>45142</v>
      </c>
      <c r="E52" s="15"/>
      <c r="F52" s="15"/>
      <c r="G52" s="10"/>
      <c r="H52" s="15"/>
      <c r="I52" s="16"/>
      <c r="J52" s="23"/>
      <c r="K52" s="16">
        <v>1</v>
      </c>
      <c r="L52" s="15"/>
      <c r="M52" s="16"/>
      <c r="N52" s="16"/>
      <c r="O52" s="16"/>
      <c r="P52" s="16"/>
      <c r="Q52" s="16"/>
    </row>
    <row r="53" spans="1:17" ht="38.25" x14ac:dyDescent="0.2">
      <c r="A53">
        <v>52</v>
      </c>
      <c r="B53" s="5" t="s">
        <v>659</v>
      </c>
      <c r="C53" s="13" t="s">
        <v>266</v>
      </c>
      <c r="D53" s="14">
        <v>45142</v>
      </c>
      <c r="E53" s="15"/>
      <c r="F53" s="24" t="s">
        <v>306</v>
      </c>
      <c r="G53" s="10"/>
      <c r="H53" s="15"/>
      <c r="I53" s="16"/>
      <c r="J53" s="16">
        <v>1</v>
      </c>
      <c r="K53" s="16">
        <v>2</v>
      </c>
      <c r="L53" s="15" t="s">
        <v>831</v>
      </c>
      <c r="M53" s="16"/>
      <c r="N53" s="16"/>
      <c r="O53" s="16"/>
      <c r="P53" s="16"/>
      <c r="Q53" s="16"/>
    </row>
    <row r="54" spans="1:17" ht="38.25" x14ac:dyDescent="0.2">
      <c r="A54">
        <v>53</v>
      </c>
      <c r="B54" s="5" t="s">
        <v>633</v>
      </c>
      <c r="C54" s="13" t="s">
        <v>251</v>
      </c>
      <c r="D54" s="14">
        <v>45143</v>
      </c>
      <c r="E54" s="15"/>
      <c r="F54" s="15" t="s">
        <v>634</v>
      </c>
      <c r="G54" s="10"/>
      <c r="H54" s="15"/>
      <c r="I54" s="16"/>
      <c r="J54" s="23"/>
      <c r="K54" s="16">
        <v>2</v>
      </c>
      <c r="L54" s="15"/>
      <c r="M54" s="16"/>
      <c r="N54" s="16"/>
      <c r="O54" s="16"/>
      <c r="P54" s="16"/>
      <c r="Q54" s="16"/>
    </row>
    <row r="55" spans="1:17" ht="38.25" x14ac:dyDescent="0.2">
      <c r="A55">
        <v>54</v>
      </c>
      <c r="B55" s="5" t="s">
        <v>647</v>
      </c>
      <c r="C55" s="13" t="s">
        <v>259</v>
      </c>
      <c r="D55" s="14">
        <v>45143</v>
      </c>
      <c r="E55" s="15"/>
      <c r="F55" s="15" t="s">
        <v>648</v>
      </c>
      <c r="G55" s="10"/>
      <c r="H55" s="15"/>
      <c r="I55" s="16"/>
      <c r="J55" s="23"/>
      <c r="K55" s="16">
        <v>2</v>
      </c>
      <c r="L55" s="15"/>
      <c r="M55" s="16"/>
      <c r="N55" s="16"/>
      <c r="O55" s="16"/>
      <c r="P55" s="16"/>
      <c r="Q55" s="16"/>
    </row>
    <row r="56" spans="1:17" ht="38.25" x14ac:dyDescent="0.2">
      <c r="A56">
        <v>55</v>
      </c>
      <c r="B56" s="5" t="s">
        <v>710</v>
      </c>
      <c r="C56" s="13" t="s">
        <v>295</v>
      </c>
      <c r="D56" s="14">
        <v>45145</v>
      </c>
      <c r="E56" s="15"/>
      <c r="F56" s="15"/>
      <c r="G56" s="10"/>
      <c r="H56" s="15"/>
      <c r="I56" s="16"/>
      <c r="J56" s="23"/>
      <c r="K56" s="16">
        <v>1</v>
      </c>
      <c r="L56" s="15"/>
      <c r="M56" s="16"/>
      <c r="N56" s="16"/>
      <c r="O56" s="16"/>
      <c r="P56" s="16"/>
      <c r="Q56" s="16"/>
    </row>
    <row r="57" spans="1:17" ht="38.25" x14ac:dyDescent="0.2">
      <c r="A57">
        <v>56</v>
      </c>
      <c r="B57" s="18" t="s">
        <v>199</v>
      </c>
      <c r="C57" s="13" t="s">
        <v>200</v>
      </c>
      <c r="D57" s="14">
        <v>45146</v>
      </c>
      <c r="E57" s="15"/>
      <c r="F57" s="15"/>
      <c r="G57" s="10"/>
      <c r="H57" s="15"/>
      <c r="I57" s="16"/>
      <c r="J57" s="23"/>
      <c r="K57" s="16">
        <v>1</v>
      </c>
      <c r="L57" s="15"/>
      <c r="M57" s="16"/>
      <c r="N57" s="16"/>
      <c r="O57" s="16"/>
      <c r="P57" s="16"/>
      <c r="Q57" s="16"/>
    </row>
    <row r="58" spans="1:17" ht="191.25" x14ac:dyDescent="0.2">
      <c r="A58">
        <v>57</v>
      </c>
      <c r="B58" s="5" t="s">
        <v>597</v>
      </c>
      <c r="C58" s="13" t="s">
        <v>231</v>
      </c>
      <c r="D58" s="14">
        <v>45147</v>
      </c>
      <c r="E58" s="15" t="s">
        <v>301</v>
      </c>
      <c r="F58" s="15" t="s">
        <v>598</v>
      </c>
      <c r="G58" s="10">
        <v>2000</v>
      </c>
      <c r="H58" s="15" t="s">
        <v>599</v>
      </c>
      <c r="I58" s="16"/>
      <c r="J58" s="23"/>
      <c r="K58" s="16">
        <v>4</v>
      </c>
      <c r="L58" s="11" t="s">
        <v>824</v>
      </c>
      <c r="M58" s="16"/>
      <c r="N58" s="16"/>
      <c r="O58" s="16"/>
      <c r="P58" s="16"/>
      <c r="Q58" s="16"/>
    </row>
    <row r="59" spans="1:17" ht="38.25" x14ac:dyDescent="0.2">
      <c r="A59">
        <v>58</v>
      </c>
      <c r="B59" s="5" t="s">
        <v>703</v>
      </c>
      <c r="C59" s="13" t="s">
        <v>291</v>
      </c>
      <c r="D59" s="14">
        <v>45147</v>
      </c>
      <c r="E59" s="15"/>
      <c r="F59" s="15" t="s">
        <v>704</v>
      </c>
      <c r="G59" s="10"/>
      <c r="H59" s="15"/>
      <c r="I59" s="16"/>
      <c r="J59" s="23"/>
      <c r="K59" s="16">
        <v>2</v>
      </c>
      <c r="L59" s="15"/>
      <c r="M59" s="16"/>
      <c r="N59" s="16"/>
      <c r="O59" s="16"/>
      <c r="P59" s="16"/>
      <c r="Q59" s="16"/>
    </row>
    <row r="60" spans="1:17" ht="63.75" x14ac:dyDescent="0.2">
      <c r="A60">
        <v>59</v>
      </c>
      <c r="B60" s="18" t="s">
        <v>163</v>
      </c>
      <c r="C60" s="13" t="s">
        <v>164</v>
      </c>
      <c r="D60" s="14">
        <v>45148</v>
      </c>
      <c r="E60" s="15" t="s">
        <v>827</v>
      </c>
      <c r="F60" s="15" t="s">
        <v>521</v>
      </c>
      <c r="G60" s="10" t="s">
        <v>832</v>
      </c>
      <c r="H60" s="15"/>
      <c r="I60" s="16">
        <v>1</v>
      </c>
      <c r="J60" s="16">
        <v>1</v>
      </c>
      <c r="K60" s="16">
        <v>4</v>
      </c>
      <c r="L60" s="24" t="s">
        <v>871</v>
      </c>
      <c r="M60" s="16"/>
      <c r="N60" s="16"/>
      <c r="O60" s="16"/>
      <c r="P60" s="16"/>
      <c r="Q60" s="16"/>
    </row>
    <row r="61" spans="1:17" ht="102" x14ac:dyDescent="0.2">
      <c r="A61">
        <v>60</v>
      </c>
      <c r="B61" s="18" t="s">
        <v>109</v>
      </c>
      <c r="C61" s="13" t="s">
        <v>110</v>
      </c>
      <c r="D61" s="14">
        <v>45149</v>
      </c>
      <c r="E61" s="15" t="s">
        <v>301</v>
      </c>
      <c r="F61" s="15" t="s">
        <v>513</v>
      </c>
      <c r="G61" s="10">
        <v>3000</v>
      </c>
      <c r="H61" s="15" t="s">
        <v>514</v>
      </c>
      <c r="I61" s="16"/>
      <c r="J61" s="23"/>
      <c r="K61" s="16">
        <v>4</v>
      </c>
      <c r="L61" s="15"/>
      <c r="M61" s="16"/>
      <c r="N61" s="16"/>
      <c r="O61" s="16"/>
      <c r="P61" s="16"/>
      <c r="Q61" s="16"/>
    </row>
    <row r="62" spans="1:17" ht="38.25" x14ac:dyDescent="0.2">
      <c r="A62">
        <v>61</v>
      </c>
      <c r="B62" s="5" t="s">
        <v>701</v>
      </c>
      <c r="C62" s="13" t="s">
        <v>290</v>
      </c>
      <c r="D62" s="14">
        <v>45149</v>
      </c>
      <c r="E62" s="15"/>
      <c r="F62" s="15" t="s">
        <v>702</v>
      </c>
      <c r="G62" s="10"/>
      <c r="H62" s="15"/>
      <c r="I62" s="16"/>
      <c r="J62" s="23"/>
      <c r="K62" s="16">
        <v>2</v>
      </c>
      <c r="L62" s="15"/>
      <c r="M62" s="16"/>
      <c r="N62" s="16"/>
      <c r="O62" s="16"/>
      <c r="P62" s="16"/>
      <c r="Q62" s="16"/>
    </row>
    <row r="63" spans="1:17" ht="51" x14ac:dyDescent="0.2">
      <c r="A63">
        <v>62</v>
      </c>
      <c r="B63" s="5" t="s">
        <v>630</v>
      </c>
      <c r="C63" s="13" t="s">
        <v>248</v>
      </c>
      <c r="D63" s="14">
        <v>45149</v>
      </c>
      <c r="E63" s="15"/>
      <c r="F63" s="15"/>
      <c r="G63" s="10"/>
      <c r="H63" s="15"/>
      <c r="I63" s="16"/>
      <c r="J63" s="23"/>
      <c r="K63" s="16">
        <v>1</v>
      </c>
      <c r="L63" s="15"/>
      <c r="M63" s="16"/>
      <c r="N63" s="16"/>
      <c r="O63" s="16"/>
      <c r="P63" s="16"/>
      <c r="Q63" s="16"/>
    </row>
    <row r="64" spans="1:17" ht="51" x14ac:dyDescent="0.2">
      <c r="A64">
        <v>63</v>
      </c>
      <c r="B64" s="5" t="s">
        <v>625</v>
      </c>
      <c r="C64" s="13" t="s">
        <v>245</v>
      </c>
      <c r="D64" s="14">
        <v>45151</v>
      </c>
      <c r="E64" s="15"/>
      <c r="F64" s="15" t="s">
        <v>626</v>
      </c>
      <c r="G64" s="10"/>
      <c r="H64" s="15"/>
      <c r="I64" s="16"/>
      <c r="J64" s="23"/>
      <c r="K64" s="16">
        <v>2</v>
      </c>
      <c r="L64" s="15"/>
      <c r="M64" s="16"/>
      <c r="N64" s="16"/>
      <c r="O64" s="16"/>
      <c r="P64" s="16"/>
      <c r="Q64" s="16"/>
    </row>
    <row r="65" spans="1:17" ht="38.25" x14ac:dyDescent="0.2">
      <c r="A65">
        <v>64</v>
      </c>
      <c r="B65" s="5" t="s">
        <v>593</v>
      </c>
      <c r="C65" s="13" t="s">
        <v>229</v>
      </c>
      <c r="D65" s="14">
        <v>45153</v>
      </c>
      <c r="E65" s="15"/>
      <c r="F65" s="15" t="s">
        <v>594</v>
      </c>
      <c r="G65" s="10"/>
      <c r="H65" s="15"/>
      <c r="I65" s="16"/>
      <c r="J65" s="23"/>
      <c r="K65" s="16">
        <v>2</v>
      </c>
      <c r="L65" s="15"/>
      <c r="M65" s="16"/>
      <c r="N65" s="16"/>
      <c r="O65" s="16"/>
      <c r="P65" s="16"/>
      <c r="Q65" s="16"/>
    </row>
    <row r="66" spans="1:17" ht="38.25" x14ac:dyDescent="0.2">
      <c r="A66">
        <v>65</v>
      </c>
      <c r="B66" s="5" t="s">
        <v>646</v>
      </c>
      <c r="C66" s="13" t="s">
        <v>258</v>
      </c>
      <c r="D66" s="14">
        <v>45153</v>
      </c>
      <c r="E66" s="15"/>
      <c r="F66" s="15" t="s">
        <v>594</v>
      </c>
      <c r="G66" s="10"/>
      <c r="H66" s="15"/>
      <c r="I66" s="16"/>
      <c r="J66" s="23"/>
      <c r="K66" s="16">
        <v>2</v>
      </c>
      <c r="L66" s="15"/>
      <c r="M66" s="16"/>
      <c r="N66" s="16"/>
      <c r="O66" s="16"/>
      <c r="P66" s="16"/>
      <c r="Q66" s="16"/>
    </row>
    <row r="67" spans="1:17" ht="73.150000000000006" customHeight="1" x14ac:dyDescent="0.2">
      <c r="A67">
        <v>66</v>
      </c>
      <c r="B67" s="5" t="s">
        <v>612</v>
      </c>
      <c r="C67" s="13" t="s">
        <v>239</v>
      </c>
      <c r="D67" s="14">
        <v>45153</v>
      </c>
      <c r="E67" s="15" t="s">
        <v>616</v>
      </c>
      <c r="F67" s="15" t="s">
        <v>613</v>
      </c>
      <c r="G67" s="10">
        <v>10600</v>
      </c>
      <c r="H67" s="15" t="s">
        <v>614</v>
      </c>
      <c r="I67" s="16"/>
      <c r="J67" s="23"/>
      <c r="K67" s="16">
        <v>4</v>
      </c>
      <c r="L67" s="15" t="s">
        <v>615</v>
      </c>
      <c r="M67" s="16"/>
      <c r="N67" s="16"/>
      <c r="O67" s="16"/>
      <c r="P67" s="16"/>
      <c r="Q67" s="16"/>
    </row>
    <row r="68" spans="1:17" ht="51" x14ac:dyDescent="0.2">
      <c r="A68">
        <v>67</v>
      </c>
      <c r="B68" s="18" t="s">
        <v>197</v>
      </c>
      <c r="C68" s="13" t="s">
        <v>198</v>
      </c>
      <c r="D68" s="14">
        <v>45153</v>
      </c>
      <c r="E68" s="15"/>
      <c r="F68" s="15" t="s">
        <v>561</v>
      </c>
      <c r="G68" s="10"/>
      <c r="H68" s="15"/>
      <c r="I68" s="16"/>
      <c r="J68" s="23"/>
      <c r="K68" s="16">
        <v>2</v>
      </c>
      <c r="L68" s="15"/>
      <c r="M68" s="16"/>
      <c r="N68" s="16"/>
      <c r="O68" s="16"/>
      <c r="P68" s="16"/>
      <c r="Q68" s="16"/>
    </row>
    <row r="69" spans="1:17" ht="63.75" x14ac:dyDescent="0.2">
      <c r="A69">
        <v>68</v>
      </c>
      <c r="B69" s="18" t="s">
        <v>147</v>
      </c>
      <c r="C69" s="13" t="s">
        <v>148</v>
      </c>
      <c r="D69" s="14">
        <v>45153</v>
      </c>
      <c r="E69" s="15" t="s">
        <v>301</v>
      </c>
      <c r="F69" s="15" t="s">
        <v>534</v>
      </c>
      <c r="G69" s="10">
        <v>100000</v>
      </c>
      <c r="H69" s="15" t="s">
        <v>532</v>
      </c>
      <c r="I69" s="16"/>
      <c r="J69" s="23"/>
      <c r="K69" s="16">
        <v>4</v>
      </c>
      <c r="L69" s="15" t="s">
        <v>533</v>
      </c>
      <c r="M69" s="16"/>
      <c r="N69" s="16"/>
      <c r="O69" s="16"/>
      <c r="P69" s="16"/>
      <c r="Q69" s="16"/>
    </row>
    <row r="70" spans="1:17" ht="38.25" x14ac:dyDescent="0.2">
      <c r="A70">
        <v>69</v>
      </c>
      <c r="B70" s="5" t="s">
        <v>617</v>
      </c>
      <c r="C70" s="13" t="s">
        <v>240</v>
      </c>
      <c r="D70" s="14">
        <v>45153</v>
      </c>
      <c r="E70" s="15"/>
      <c r="F70" s="15" t="s">
        <v>515</v>
      </c>
      <c r="G70" s="10"/>
      <c r="H70" s="15"/>
      <c r="I70" s="16"/>
      <c r="J70" s="23"/>
      <c r="K70" s="16">
        <v>2</v>
      </c>
      <c r="L70" s="15"/>
      <c r="M70" s="16"/>
      <c r="N70" s="16"/>
      <c r="O70" s="16"/>
      <c r="P70" s="16"/>
      <c r="Q70" s="16"/>
    </row>
    <row r="71" spans="1:17" ht="25.5" x14ac:dyDescent="0.2">
      <c r="A71">
        <v>70</v>
      </c>
      <c r="B71" s="5" t="s">
        <v>601</v>
      </c>
      <c r="C71" s="13" t="s">
        <v>233</v>
      </c>
      <c r="D71" s="14">
        <v>45153</v>
      </c>
      <c r="E71" s="15"/>
      <c r="F71" s="15"/>
      <c r="G71" s="10"/>
      <c r="H71" s="15"/>
      <c r="I71" s="16"/>
      <c r="J71" s="23"/>
      <c r="K71" s="16">
        <v>1</v>
      </c>
      <c r="L71" s="15"/>
      <c r="M71" s="16"/>
      <c r="N71" s="16"/>
      <c r="O71" s="16"/>
      <c r="P71" s="16"/>
      <c r="Q71" s="16"/>
    </row>
    <row r="72" spans="1:17" ht="51" x14ac:dyDescent="0.2">
      <c r="A72">
        <v>71</v>
      </c>
      <c r="B72" s="5" t="s">
        <v>608</v>
      </c>
      <c r="C72" s="13" t="s">
        <v>237</v>
      </c>
      <c r="D72" s="14">
        <v>45154</v>
      </c>
      <c r="E72" s="15"/>
      <c r="F72" s="15" t="s">
        <v>609</v>
      </c>
      <c r="G72" s="10">
        <v>42</v>
      </c>
      <c r="H72" s="15" t="s">
        <v>610</v>
      </c>
      <c r="I72" s="16"/>
      <c r="J72" s="23"/>
      <c r="K72" s="16">
        <v>3</v>
      </c>
      <c r="L72" s="15"/>
      <c r="M72" s="16"/>
      <c r="N72" s="16"/>
      <c r="O72" s="16"/>
      <c r="P72" s="16"/>
      <c r="Q72" s="16"/>
    </row>
    <row r="73" spans="1:17" ht="38.25" x14ac:dyDescent="0.2">
      <c r="A73">
        <v>72</v>
      </c>
      <c r="B73" s="18" t="s">
        <v>115</v>
      </c>
      <c r="C73" s="13" t="s">
        <v>116</v>
      </c>
      <c r="D73" s="14">
        <v>45154</v>
      </c>
      <c r="E73" s="15"/>
      <c r="F73" s="15" t="s">
        <v>392</v>
      </c>
      <c r="G73" s="10">
        <v>9000</v>
      </c>
      <c r="H73" s="15" t="s">
        <v>517</v>
      </c>
      <c r="I73" s="16"/>
      <c r="J73" s="23"/>
      <c r="K73" s="16">
        <v>3</v>
      </c>
      <c r="L73" s="15"/>
      <c r="M73" s="16"/>
      <c r="N73" s="16"/>
      <c r="O73" s="16"/>
      <c r="P73" s="16"/>
      <c r="Q73" s="16"/>
    </row>
    <row r="74" spans="1:17" ht="38.25" x14ac:dyDescent="0.2">
      <c r="A74">
        <v>73</v>
      </c>
      <c r="B74" s="5" t="s">
        <v>639</v>
      </c>
      <c r="C74" s="13" t="s">
        <v>254</v>
      </c>
      <c r="D74" s="14">
        <v>45154</v>
      </c>
      <c r="E74" s="15"/>
      <c r="F74" s="15"/>
      <c r="G74" s="10"/>
      <c r="H74" s="15"/>
      <c r="I74" s="16"/>
      <c r="J74" s="23"/>
      <c r="K74" s="16">
        <v>1</v>
      </c>
      <c r="L74" s="15"/>
      <c r="M74" s="16"/>
      <c r="N74" s="16"/>
      <c r="O74" s="16"/>
      <c r="P74" s="16"/>
      <c r="Q74" s="16"/>
    </row>
    <row r="75" spans="1:17" ht="63.75" x14ac:dyDescent="0.2">
      <c r="A75">
        <v>74</v>
      </c>
      <c r="B75" s="5" t="s">
        <v>508</v>
      </c>
      <c r="C75" s="13" t="s">
        <v>102</v>
      </c>
      <c r="D75" s="14">
        <v>45155</v>
      </c>
      <c r="E75" s="15"/>
      <c r="F75" s="15" t="s">
        <v>509</v>
      </c>
      <c r="G75" s="10">
        <v>1405</v>
      </c>
      <c r="H75" s="15" t="s">
        <v>510</v>
      </c>
      <c r="I75" s="16"/>
      <c r="J75" s="23"/>
      <c r="K75" s="16">
        <v>3</v>
      </c>
      <c r="L75" s="15"/>
      <c r="M75" s="16"/>
      <c r="N75" s="16"/>
      <c r="O75" s="16"/>
      <c r="P75" s="16"/>
      <c r="Q75" s="16"/>
    </row>
    <row r="76" spans="1:17" ht="51" x14ac:dyDescent="0.2">
      <c r="A76">
        <v>75</v>
      </c>
      <c r="B76" s="18" t="s">
        <v>111</v>
      </c>
      <c r="C76" s="13" t="s">
        <v>112</v>
      </c>
      <c r="D76" s="14">
        <v>45155</v>
      </c>
      <c r="E76" s="15" t="s">
        <v>827</v>
      </c>
      <c r="F76" s="15" t="s">
        <v>515</v>
      </c>
      <c r="G76" s="10">
        <v>2810</v>
      </c>
      <c r="H76" s="15"/>
      <c r="I76" s="16">
        <v>1</v>
      </c>
      <c r="J76" s="16">
        <v>1</v>
      </c>
      <c r="K76" s="16">
        <v>4</v>
      </c>
      <c r="L76" s="24" t="s">
        <v>869</v>
      </c>
      <c r="M76" s="16"/>
      <c r="N76" s="16"/>
      <c r="O76" s="16"/>
      <c r="P76" s="16"/>
      <c r="Q76" s="16"/>
    </row>
    <row r="77" spans="1:17" ht="76.5" x14ac:dyDescent="0.2">
      <c r="A77">
        <v>76</v>
      </c>
      <c r="B77" s="18" t="s">
        <v>151</v>
      </c>
      <c r="C77" s="13" t="s">
        <v>152</v>
      </c>
      <c r="D77" s="14">
        <v>45155</v>
      </c>
      <c r="E77" s="15" t="s">
        <v>538</v>
      </c>
      <c r="F77" s="19" t="s">
        <v>536</v>
      </c>
      <c r="G77" s="10">
        <v>1008</v>
      </c>
      <c r="H77" s="15" t="s">
        <v>537</v>
      </c>
      <c r="I77" s="16"/>
      <c r="J77" s="23"/>
      <c r="K77" s="16">
        <v>4</v>
      </c>
      <c r="L77" s="15"/>
      <c r="M77" s="16"/>
      <c r="N77" s="16"/>
      <c r="O77" s="16"/>
      <c r="P77" s="16"/>
      <c r="Q77" s="16"/>
    </row>
    <row r="78" spans="1:17" ht="38.25" x14ac:dyDescent="0.2">
      <c r="A78">
        <v>77</v>
      </c>
      <c r="B78" s="18" t="s">
        <v>175</v>
      </c>
      <c r="C78" s="13" t="s">
        <v>176</v>
      </c>
      <c r="D78" s="14">
        <v>45156</v>
      </c>
      <c r="E78" s="15"/>
      <c r="F78" s="15" t="s">
        <v>349</v>
      </c>
      <c r="G78" s="10"/>
      <c r="H78" s="15"/>
      <c r="I78" s="16"/>
      <c r="J78" s="23"/>
      <c r="K78" s="16">
        <v>2</v>
      </c>
      <c r="L78" s="15"/>
      <c r="M78" s="16"/>
      <c r="N78" s="16"/>
      <c r="O78" s="16"/>
      <c r="P78" s="16"/>
      <c r="Q78" s="16"/>
    </row>
    <row r="79" spans="1:17" ht="38.25" x14ac:dyDescent="0.2">
      <c r="A79">
        <v>78</v>
      </c>
      <c r="B79" s="18" t="s">
        <v>167</v>
      </c>
      <c r="C79" s="13" t="s">
        <v>168</v>
      </c>
      <c r="D79" s="14">
        <v>45156</v>
      </c>
      <c r="E79" s="15"/>
      <c r="F79" s="15" t="s">
        <v>545</v>
      </c>
      <c r="G79" s="10">
        <v>700</v>
      </c>
      <c r="H79" s="15" t="s">
        <v>419</v>
      </c>
      <c r="I79" s="16"/>
      <c r="J79" s="23"/>
      <c r="K79" s="16">
        <v>3</v>
      </c>
      <c r="L79" s="15"/>
      <c r="M79" s="16"/>
      <c r="N79" s="16"/>
      <c r="O79" s="16"/>
      <c r="P79" s="16"/>
      <c r="Q79" s="16"/>
    </row>
    <row r="80" spans="1:17" ht="38.25" x14ac:dyDescent="0.2">
      <c r="A80">
        <v>79</v>
      </c>
      <c r="B80" s="5" t="s">
        <v>661</v>
      </c>
      <c r="C80" s="13" t="s">
        <v>268</v>
      </c>
      <c r="D80" s="14">
        <v>45156</v>
      </c>
      <c r="E80" s="15"/>
      <c r="F80" s="15"/>
      <c r="G80" s="10"/>
      <c r="H80" s="15"/>
      <c r="I80" s="16"/>
      <c r="J80" s="23"/>
      <c r="K80" s="16">
        <v>1</v>
      </c>
      <c r="L80" s="15"/>
      <c r="M80" s="16"/>
      <c r="N80" s="16"/>
      <c r="O80" s="16"/>
      <c r="P80" s="16"/>
      <c r="Q80" s="16"/>
    </row>
    <row r="81" spans="1:17" ht="38.25" x14ac:dyDescent="0.2">
      <c r="A81">
        <v>80</v>
      </c>
      <c r="B81" s="5" t="s">
        <v>655</v>
      </c>
      <c r="C81" s="13" t="s">
        <v>263</v>
      </c>
      <c r="D81" s="14">
        <v>45157</v>
      </c>
      <c r="E81" s="15"/>
      <c r="F81" s="15" t="s">
        <v>656</v>
      </c>
      <c r="G81" s="10"/>
      <c r="H81" s="15"/>
      <c r="I81" s="16"/>
      <c r="J81" s="23"/>
      <c r="K81" s="16">
        <v>2</v>
      </c>
      <c r="L81" s="15"/>
      <c r="M81" s="16"/>
      <c r="N81" s="16"/>
      <c r="O81" s="16"/>
      <c r="P81" s="16"/>
      <c r="Q81" s="16"/>
    </row>
    <row r="82" spans="1:17" ht="38.25" x14ac:dyDescent="0.2">
      <c r="A82">
        <v>81</v>
      </c>
      <c r="B82" s="5" t="s">
        <v>638</v>
      </c>
      <c r="C82" s="13" t="s">
        <v>253</v>
      </c>
      <c r="D82" s="14">
        <v>45159</v>
      </c>
      <c r="E82" s="15"/>
      <c r="F82" s="15" t="s">
        <v>392</v>
      </c>
      <c r="G82" s="10"/>
      <c r="H82" s="15"/>
      <c r="I82" s="16"/>
      <c r="J82" s="23"/>
      <c r="K82" s="16">
        <v>2</v>
      </c>
      <c r="L82" s="15"/>
      <c r="M82" s="16"/>
      <c r="N82" s="16"/>
      <c r="O82" s="16"/>
      <c r="P82" s="16"/>
      <c r="Q82" s="16"/>
    </row>
    <row r="83" spans="1:17" ht="63.75" x14ac:dyDescent="0.2">
      <c r="A83">
        <v>82</v>
      </c>
      <c r="B83" s="5" t="s">
        <v>499</v>
      </c>
      <c r="C83" s="13" t="s">
        <v>96</v>
      </c>
      <c r="D83" s="14">
        <v>45161</v>
      </c>
      <c r="E83" s="15"/>
      <c r="F83" s="15" t="s">
        <v>500</v>
      </c>
      <c r="G83" s="10"/>
      <c r="H83" s="15"/>
      <c r="I83" s="16"/>
      <c r="J83" s="23"/>
      <c r="K83" s="16">
        <v>2</v>
      </c>
      <c r="L83" s="15"/>
      <c r="M83" s="16"/>
      <c r="N83" s="16"/>
      <c r="O83" s="16"/>
      <c r="P83" s="16"/>
      <c r="Q83" s="16"/>
    </row>
    <row r="84" spans="1:17" ht="178.5" x14ac:dyDescent="0.2">
      <c r="A84">
        <v>83</v>
      </c>
      <c r="B84" s="5" t="s">
        <v>620</v>
      </c>
      <c r="C84" s="13" t="s">
        <v>243</v>
      </c>
      <c r="D84" s="14">
        <v>45161</v>
      </c>
      <c r="E84" s="15" t="s">
        <v>621</v>
      </c>
      <c r="F84" s="15"/>
      <c r="G84" s="10">
        <v>2019</v>
      </c>
      <c r="H84" s="15" t="s">
        <v>622</v>
      </c>
      <c r="I84" s="16"/>
      <c r="J84" s="23"/>
      <c r="K84" s="16">
        <v>1</v>
      </c>
      <c r="L84" s="15" t="s">
        <v>833</v>
      </c>
      <c r="M84" s="16"/>
      <c r="N84" s="16"/>
      <c r="O84" s="16"/>
      <c r="P84" s="16"/>
      <c r="Q84" s="16"/>
    </row>
    <row r="85" spans="1:17" ht="63.75" x14ac:dyDescent="0.2">
      <c r="A85">
        <v>84</v>
      </c>
      <c r="B85" s="18" t="s">
        <v>127</v>
      </c>
      <c r="C85" s="13" t="s">
        <v>128</v>
      </c>
      <c r="D85" s="14">
        <v>45162</v>
      </c>
      <c r="E85" s="15" t="s">
        <v>827</v>
      </c>
      <c r="F85" s="15" t="s">
        <v>521</v>
      </c>
      <c r="G85" s="10">
        <v>5502</v>
      </c>
      <c r="H85" s="15"/>
      <c r="I85" s="16">
        <v>1</v>
      </c>
      <c r="J85" s="16">
        <v>1</v>
      </c>
      <c r="K85" s="16">
        <v>4</v>
      </c>
      <c r="L85" s="24" t="s">
        <v>869</v>
      </c>
      <c r="M85" s="16"/>
      <c r="N85" s="16"/>
      <c r="O85" s="16"/>
      <c r="P85" s="16"/>
      <c r="Q85" s="16"/>
    </row>
    <row r="86" spans="1:17" ht="38.25" x14ac:dyDescent="0.2">
      <c r="A86">
        <v>85</v>
      </c>
      <c r="B86" s="5" t="s">
        <v>618</v>
      </c>
      <c r="C86" s="13" t="s">
        <v>241</v>
      </c>
      <c r="D86" s="14">
        <v>45162</v>
      </c>
      <c r="E86" s="15"/>
      <c r="F86" s="15" t="s">
        <v>515</v>
      </c>
      <c r="G86" s="10"/>
      <c r="H86" s="15"/>
      <c r="I86" s="16"/>
      <c r="J86" s="23"/>
      <c r="K86" s="16">
        <v>2</v>
      </c>
      <c r="L86" s="15"/>
      <c r="M86" s="16"/>
      <c r="N86" s="16"/>
      <c r="O86" s="16"/>
      <c r="P86" s="16"/>
      <c r="Q86" s="16"/>
    </row>
    <row r="87" spans="1:17" ht="38.25" x14ac:dyDescent="0.2">
      <c r="A87">
        <v>86</v>
      </c>
      <c r="B87" s="5" t="s">
        <v>717</v>
      </c>
      <c r="C87" s="13" t="s">
        <v>299</v>
      </c>
      <c r="D87" s="14">
        <v>45163</v>
      </c>
      <c r="E87" s="15"/>
      <c r="F87" s="15" t="s">
        <v>392</v>
      </c>
      <c r="G87" s="10">
        <v>9000</v>
      </c>
      <c r="H87" s="15" t="s">
        <v>316</v>
      </c>
      <c r="I87" s="16"/>
      <c r="J87" s="23"/>
      <c r="K87" s="16">
        <v>3</v>
      </c>
      <c r="L87" s="15"/>
      <c r="M87" s="16"/>
      <c r="N87" s="16"/>
      <c r="O87" s="16"/>
      <c r="P87" s="16"/>
      <c r="Q87" s="16"/>
    </row>
    <row r="88" spans="1:17" ht="89.25" x14ac:dyDescent="0.2">
      <c r="A88">
        <v>87</v>
      </c>
      <c r="B88" s="18" t="s">
        <v>133</v>
      </c>
      <c r="C88" s="13" t="s">
        <v>134</v>
      </c>
      <c r="D88" s="14">
        <v>45163</v>
      </c>
      <c r="E88" s="15"/>
      <c r="F88" s="15" t="s">
        <v>523</v>
      </c>
      <c r="G88" s="10">
        <v>1000</v>
      </c>
      <c r="H88" s="15"/>
      <c r="I88" s="16"/>
      <c r="J88" s="23"/>
      <c r="K88" s="16">
        <v>3</v>
      </c>
      <c r="L88" s="15" t="s">
        <v>822</v>
      </c>
      <c r="M88" s="16"/>
      <c r="N88" s="16"/>
      <c r="O88" s="16"/>
      <c r="P88" s="16"/>
      <c r="Q88" s="16"/>
    </row>
    <row r="89" spans="1:17" ht="51" x14ac:dyDescent="0.2">
      <c r="A89">
        <v>88</v>
      </c>
      <c r="B89" s="5" t="s">
        <v>581</v>
      </c>
      <c r="C89" s="13" t="s">
        <v>223</v>
      </c>
      <c r="D89" s="14">
        <v>45164</v>
      </c>
      <c r="E89" s="15" t="s">
        <v>301</v>
      </c>
      <c r="F89" s="15" t="s">
        <v>584</v>
      </c>
      <c r="G89" s="10"/>
      <c r="H89" s="15"/>
      <c r="I89" s="16"/>
      <c r="J89" s="23"/>
      <c r="K89" s="16">
        <v>3</v>
      </c>
      <c r="L89" s="15"/>
      <c r="M89" s="16"/>
      <c r="N89" s="16"/>
      <c r="O89" s="16"/>
      <c r="P89" s="16"/>
      <c r="Q89" s="16"/>
    </row>
    <row r="90" spans="1:17" ht="51" x14ac:dyDescent="0.2">
      <c r="A90">
        <v>89</v>
      </c>
      <c r="B90" s="5" t="s">
        <v>657</v>
      </c>
      <c r="C90" s="13" t="s">
        <v>264</v>
      </c>
      <c r="D90" s="14">
        <v>45165</v>
      </c>
      <c r="E90" s="15"/>
      <c r="F90" s="15"/>
      <c r="G90" s="10"/>
      <c r="H90" s="15"/>
      <c r="I90" s="16"/>
      <c r="J90" s="23"/>
      <c r="K90" s="16">
        <v>1</v>
      </c>
      <c r="L90" s="15"/>
      <c r="M90" s="16"/>
      <c r="N90" s="16"/>
      <c r="O90" s="16"/>
      <c r="P90" s="16"/>
      <c r="Q90" s="16"/>
    </row>
    <row r="91" spans="1:17" ht="38.25" x14ac:dyDescent="0.2">
      <c r="A91">
        <v>90</v>
      </c>
      <c r="B91" s="18" t="s">
        <v>135</v>
      </c>
      <c r="C91" s="13" t="s">
        <v>136</v>
      </c>
      <c r="D91" s="14">
        <v>45166</v>
      </c>
      <c r="E91" s="15"/>
      <c r="F91" s="15" t="s">
        <v>524</v>
      </c>
      <c r="G91" s="10">
        <v>7000</v>
      </c>
      <c r="H91" s="15"/>
      <c r="I91" s="16"/>
      <c r="J91" s="23"/>
      <c r="K91" s="16">
        <v>3</v>
      </c>
      <c r="L91" s="15"/>
      <c r="M91" s="16"/>
      <c r="N91" s="16"/>
      <c r="O91" s="16"/>
      <c r="P91" s="16"/>
      <c r="Q91" s="16"/>
    </row>
    <row r="92" spans="1:17" ht="38.25" x14ac:dyDescent="0.2">
      <c r="A92">
        <v>91</v>
      </c>
      <c r="B92" s="18" t="s">
        <v>129</v>
      </c>
      <c r="C92" s="13" t="s">
        <v>130</v>
      </c>
      <c r="D92" s="14">
        <v>45167</v>
      </c>
      <c r="E92" s="15"/>
      <c r="F92" s="15" t="s">
        <v>522</v>
      </c>
      <c r="G92" s="10"/>
      <c r="H92" s="15"/>
      <c r="I92" s="16"/>
      <c r="J92" s="23"/>
      <c r="K92" s="16">
        <v>2</v>
      </c>
      <c r="L92" s="15"/>
      <c r="M92" s="16"/>
      <c r="N92" s="16"/>
      <c r="O92" s="16"/>
      <c r="P92" s="16"/>
      <c r="Q92" s="16"/>
    </row>
    <row r="93" spans="1:17" ht="63.75" x14ac:dyDescent="0.2">
      <c r="A93">
        <v>92</v>
      </c>
      <c r="B93" s="18" t="s">
        <v>213</v>
      </c>
      <c r="C93" s="13" t="s">
        <v>214</v>
      </c>
      <c r="D93" s="14">
        <v>45167</v>
      </c>
      <c r="E93" s="15"/>
      <c r="F93" s="15" t="s">
        <v>570</v>
      </c>
      <c r="G93" s="10">
        <v>3600</v>
      </c>
      <c r="H93" s="15" t="s">
        <v>569</v>
      </c>
      <c r="I93" s="16"/>
      <c r="J93" s="23"/>
      <c r="K93" s="16">
        <v>3</v>
      </c>
      <c r="L93" s="15"/>
      <c r="M93" s="16"/>
      <c r="N93" s="16"/>
      <c r="O93" s="16"/>
      <c r="P93" s="16"/>
      <c r="Q93" s="16"/>
    </row>
    <row r="94" spans="1:17" ht="102" x14ac:dyDescent="0.2">
      <c r="A94">
        <v>93</v>
      </c>
      <c r="B94" s="18" t="s">
        <v>141</v>
      </c>
      <c r="C94" s="13" t="s">
        <v>142</v>
      </c>
      <c r="D94" s="14">
        <v>45167</v>
      </c>
      <c r="E94" s="15"/>
      <c r="F94" s="15" t="s">
        <v>527</v>
      </c>
      <c r="G94" s="10">
        <v>4024</v>
      </c>
      <c r="H94" s="15" t="s">
        <v>528</v>
      </c>
      <c r="I94" s="16"/>
      <c r="J94" s="23"/>
      <c r="K94" s="16">
        <v>3</v>
      </c>
      <c r="L94" s="15" t="s">
        <v>529</v>
      </c>
      <c r="M94" s="16"/>
      <c r="N94" s="16"/>
      <c r="O94" s="16"/>
      <c r="P94" s="16"/>
      <c r="Q94" s="16"/>
    </row>
    <row r="95" spans="1:17" ht="38.25" x14ac:dyDescent="0.2">
      <c r="A95">
        <v>94</v>
      </c>
      <c r="B95" s="18" t="s">
        <v>113</v>
      </c>
      <c r="C95" s="13" t="s">
        <v>114</v>
      </c>
      <c r="D95" s="14">
        <v>45167</v>
      </c>
      <c r="E95" s="15"/>
      <c r="F95" s="15" t="s">
        <v>516</v>
      </c>
      <c r="G95" s="10">
        <v>3600</v>
      </c>
      <c r="H95" s="15" t="s">
        <v>314</v>
      </c>
      <c r="I95" s="16"/>
      <c r="J95" s="23"/>
      <c r="K95" s="16">
        <v>3</v>
      </c>
      <c r="L95" s="15"/>
      <c r="M95" s="16"/>
      <c r="N95" s="16"/>
      <c r="O95" s="16"/>
      <c r="P95" s="16"/>
      <c r="Q95" s="16"/>
    </row>
    <row r="96" spans="1:17" ht="38.25" x14ac:dyDescent="0.2">
      <c r="A96">
        <v>95</v>
      </c>
      <c r="B96" s="5" t="s">
        <v>579</v>
      </c>
      <c r="C96" s="13" t="s">
        <v>222</v>
      </c>
      <c r="D96" s="14">
        <v>45168</v>
      </c>
      <c r="E96" s="15"/>
      <c r="F96" s="15" t="s">
        <v>580</v>
      </c>
      <c r="G96" s="10"/>
      <c r="H96" s="15"/>
      <c r="I96" s="16"/>
      <c r="J96" s="23"/>
      <c r="K96" s="16">
        <v>2</v>
      </c>
      <c r="L96" s="15"/>
      <c r="M96" s="16"/>
      <c r="N96" s="16"/>
      <c r="O96" s="16"/>
      <c r="P96" s="16"/>
      <c r="Q96" s="16"/>
    </row>
    <row r="97" spans="1:17" ht="38.25" x14ac:dyDescent="0.2">
      <c r="A97">
        <v>96</v>
      </c>
      <c r="B97" s="18" t="s">
        <v>131</v>
      </c>
      <c r="C97" s="13" t="s">
        <v>132</v>
      </c>
      <c r="D97" s="14">
        <v>45169</v>
      </c>
      <c r="E97" s="15" t="s">
        <v>827</v>
      </c>
      <c r="F97" s="15" t="s">
        <v>515</v>
      </c>
      <c r="G97" s="10">
        <v>3002</v>
      </c>
      <c r="H97" s="15"/>
      <c r="I97" s="16">
        <v>1</v>
      </c>
      <c r="J97" s="16">
        <v>1</v>
      </c>
      <c r="K97" s="16">
        <v>4</v>
      </c>
      <c r="L97" s="24" t="s">
        <v>869</v>
      </c>
      <c r="M97" s="16"/>
      <c r="N97" s="16"/>
      <c r="O97" s="16"/>
      <c r="P97" s="16"/>
      <c r="Q97" s="16"/>
    </row>
    <row r="98" spans="1:17" ht="51" x14ac:dyDescent="0.2">
      <c r="A98">
        <v>97</v>
      </c>
      <c r="B98" s="18" t="s">
        <v>161</v>
      </c>
      <c r="C98" s="13" t="s">
        <v>162</v>
      </c>
      <c r="D98" s="14">
        <v>45170</v>
      </c>
      <c r="E98" s="15"/>
      <c r="F98" s="15" t="s">
        <v>544</v>
      </c>
      <c r="G98" s="10"/>
      <c r="H98" s="15"/>
      <c r="I98" s="16"/>
      <c r="J98" s="23"/>
      <c r="K98" s="16">
        <v>2</v>
      </c>
      <c r="L98" s="15"/>
      <c r="M98" s="16"/>
      <c r="N98" s="16"/>
      <c r="O98" s="16"/>
      <c r="P98" s="16"/>
      <c r="Q98" s="16"/>
    </row>
    <row r="99" spans="1:17" ht="51" x14ac:dyDescent="0.2">
      <c r="A99">
        <v>98</v>
      </c>
      <c r="B99" s="5" t="s">
        <v>600</v>
      </c>
      <c r="C99" s="13" t="s">
        <v>232</v>
      </c>
      <c r="D99" s="14">
        <v>45170</v>
      </c>
      <c r="E99" s="15"/>
      <c r="F99" s="15" t="s">
        <v>512</v>
      </c>
      <c r="G99" s="10"/>
      <c r="H99" s="15"/>
      <c r="I99" s="16"/>
      <c r="J99" s="23"/>
      <c r="K99" s="16">
        <v>2</v>
      </c>
      <c r="L99" s="15"/>
      <c r="M99" s="16"/>
      <c r="N99" s="16"/>
      <c r="O99" s="16"/>
      <c r="P99" s="16"/>
      <c r="Q99" s="16"/>
    </row>
    <row r="100" spans="1:17" ht="38.25" x14ac:dyDescent="0.2">
      <c r="A100">
        <v>99</v>
      </c>
      <c r="B100" s="5" t="s">
        <v>603</v>
      </c>
      <c r="C100" s="13" t="s">
        <v>235</v>
      </c>
      <c r="D100" s="14">
        <v>45171</v>
      </c>
      <c r="E100" s="15"/>
      <c r="F100" s="15" t="s">
        <v>604</v>
      </c>
      <c r="G100" s="10">
        <v>1005</v>
      </c>
      <c r="H100" s="15" t="s">
        <v>332</v>
      </c>
      <c r="I100" s="16"/>
      <c r="J100" s="23"/>
      <c r="K100" s="16">
        <v>3</v>
      </c>
      <c r="L100" s="15"/>
      <c r="M100" s="16"/>
      <c r="N100" s="16"/>
      <c r="O100" s="16"/>
      <c r="P100" s="16"/>
      <c r="Q100" s="16"/>
    </row>
    <row r="101" spans="1:17" ht="38.25" x14ac:dyDescent="0.2">
      <c r="A101">
        <v>100</v>
      </c>
      <c r="B101" s="5" t="s">
        <v>652</v>
      </c>
      <c r="C101" s="13" t="s">
        <v>262</v>
      </c>
      <c r="D101" s="14">
        <v>45171</v>
      </c>
      <c r="E101" s="15"/>
      <c r="F101" s="15" t="s">
        <v>653</v>
      </c>
      <c r="G101" s="10"/>
      <c r="H101" s="15" t="s">
        <v>654</v>
      </c>
      <c r="I101" s="16"/>
      <c r="J101" s="23"/>
      <c r="K101" s="16">
        <v>2</v>
      </c>
      <c r="L101" s="15"/>
      <c r="M101" s="16"/>
      <c r="N101" s="16"/>
      <c r="O101" s="16"/>
      <c r="P101" s="16"/>
      <c r="Q101" s="16"/>
    </row>
    <row r="102" spans="1:17" ht="38.25" x14ac:dyDescent="0.2">
      <c r="A102">
        <v>101</v>
      </c>
      <c r="B102" s="18" t="s">
        <v>217</v>
      </c>
      <c r="C102" s="13" t="s">
        <v>218</v>
      </c>
      <c r="D102" s="14">
        <v>45173</v>
      </c>
      <c r="E102" s="15"/>
      <c r="F102" s="15" t="s">
        <v>392</v>
      </c>
      <c r="G102" s="10"/>
      <c r="H102" s="15"/>
      <c r="I102" s="16"/>
      <c r="J102" s="23"/>
      <c r="K102" s="16">
        <v>2</v>
      </c>
      <c r="L102" s="15" t="s">
        <v>568</v>
      </c>
      <c r="M102" s="16"/>
      <c r="N102" s="16"/>
      <c r="O102" s="16"/>
      <c r="P102" s="16"/>
      <c r="Q102" s="16"/>
    </row>
    <row r="103" spans="1:17" ht="38.25" x14ac:dyDescent="0.2">
      <c r="A103">
        <v>102</v>
      </c>
      <c r="B103" s="18" t="s">
        <v>103</v>
      </c>
      <c r="C103" s="13" t="s">
        <v>104</v>
      </c>
      <c r="D103" s="14">
        <v>45173</v>
      </c>
      <c r="E103" s="15"/>
      <c r="F103" s="15" t="s">
        <v>511</v>
      </c>
      <c r="G103" s="10"/>
      <c r="H103" s="15"/>
      <c r="I103" s="16"/>
      <c r="J103" s="23"/>
      <c r="K103" s="16">
        <v>2</v>
      </c>
      <c r="L103" s="15"/>
      <c r="M103" s="16"/>
      <c r="N103" s="16"/>
      <c r="O103" s="16"/>
      <c r="P103" s="16"/>
      <c r="Q103" s="16"/>
    </row>
    <row r="104" spans="1:17" ht="51" x14ac:dyDescent="0.2">
      <c r="A104">
        <v>103</v>
      </c>
      <c r="B104" s="5" t="s">
        <v>591</v>
      </c>
      <c r="C104" s="13" t="s">
        <v>228</v>
      </c>
      <c r="D104" s="14">
        <v>45173</v>
      </c>
      <c r="E104" s="15"/>
      <c r="F104" s="15"/>
      <c r="G104" s="10"/>
      <c r="H104" s="15" t="s">
        <v>592</v>
      </c>
      <c r="I104" s="16"/>
      <c r="J104" s="23"/>
      <c r="K104" s="16">
        <v>1</v>
      </c>
      <c r="L104" s="15"/>
      <c r="M104" s="16"/>
      <c r="N104" s="16"/>
      <c r="O104" s="16"/>
      <c r="P104" s="16"/>
      <c r="Q104" s="16"/>
    </row>
    <row r="105" spans="1:17" ht="114.75" x14ac:dyDescent="0.2">
      <c r="A105">
        <v>104</v>
      </c>
      <c r="B105" s="18" t="s">
        <v>207</v>
      </c>
      <c r="C105" s="13" t="s">
        <v>208</v>
      </c>
      <c r="D105" s="14">
        <v>45174</v>
      </c>
      <c r="E105" s="15"/>
      <c r="F105" s="15" t="s">
        <v>564</v>
      </c>
      <c r="G105" s="10">
        <v>2000</v>
      </c>
      <c r="H105" s="15" t="s">
        <v>563</v>
      </c>
      <c r="I105" s="16"/>
      <c r="J105" s="23"/>
      <c r="K105" s="16">
        <v>3</v>
      </c>
      <c r="L105" s="15"/>
      <c r="M105" s="16"/>
      <c r="N105" s="16"/>
      <c r="O105" s="16"/>
      <c r="P105" s="16"/>
      <c r="Q105" s="16"/>
    </row>
    <row r="106" spans="1:17" ht="38.25" x14ac:dyDescent="0.2">
      <c r="A106">
        <v>105</v>
      </c>
      <c r="B106" s="5" t="s">
        <v>660</v>
      </c>
      <c r="C106" s="13" t="s">
        <v>267</v>
      </c>
      <c r="D106" s="14">
        <v>45174</v>
      </c>
      <c r="E106" s="15"/>
      <c r="F106" s="15"/>
      <c r="G106" s="10"/>
      <c r="H106" s="15"/>
      <c r="I106" s="16"/>
      <c r="J106" s="23"/>
      <c r="K106" s="16">
        <v>1</v>
      </c>
      <c r="L106" s="15"/>
      <c r="M106" s="16"/>
      <c r="N106" s="16"/>
      <c r="O106" s="16"/>
      <c r="P106" s="16"/>
      <c r="Q106" s="16"/>
    </row>
    <row r="107" spans="1:17" ht="51" x14ac:dyDescent="0.2">
      <c r="A107">
        <v>106</v>
      </c>
      <c r="B107" s="5" t="s">
        <v>448</v>
      </c>
      <c r="C107" s="13" t="s">
        <v>71</v>
      </c>
      <c r="D107" s="14">
        <v>45175</v>
      </c>
      <c r="E107" s="15"/>
      <c r="F107" s="15" t="s">
        <v>809</v>
      </c>
      <c r="G107" s="17">
        <v>4000</v>
      </c>
      <c r="H107" s="15" t="s">
        <v>810</v>
      </c>
      <c r="I107" s="16"/>
      <c r="J107" s="23"/>
      <c r="K107" s="16">
        <v>3</v>
      </c>
      <c r="L107" s="15"/>
      <c r="M107" s="16"/>
      <c r="N107" s="16"/>
      <c r="O107" s="16"/>
      <c r="P107" s="16"/>
      <c r="Q107" s="16"/>
    </row>
    <row r="108" spans="1:17" ht="51" x14ac:dyDescent="0.2">
      <c r="A108">
        <v>107</v>
      </c>
      <c r="B108" s="5" t="s">
        <v>482</v>
      </c>
      <c r="C108" s="13" t="s">
        <v>88</v>
      </c>
      <c r="D108" s="14">
        <v>45175</v>
      </c>
      <c r="E108" s="15"/>
      <c r="F108" s="15" t="s">
        <v>484</v>
      </c>
      <c r="G108" s="10">
        <v>229</v>
      </c>
      <c r="H108" s="15" t="s">
        <v>483</v>
      </c>
      <c r="I108" s="16"/>
      <c r="J108" s="23"/>
      <c r="K108" s="16">
        <v>3</v>
      </c>
      <c r="L108" s="15"/>
      <c r="M108" s="16"/>
      <c r="N108" s="16"/>
      <c r="O108" s="16"/>
      <c r="P108" s="16"/>
      <c r="Q108" s="16"/>
    </row>
    <row r="109" spans="1:17" ht="51" x14ac:dyDescent="0.2">
      <c r="A109">
        <v>108</v>
      </c>
      <c r="B109" s="5" t="s">
        <v>485</v>
      </c>
      <c r="C109" s="13" t="s">
        <v>89</v>
      </c>
      <c r="D109" s="14">
        <v>45176</v>
      </c>
      <c r="E109" s="15" t="s">
        <v>827</v>
      </c>
      <c r="F109" s="15" t="s">
        <v>397</v>
      </c>
      <c r="G109" s="10">
        <v>5003</v>
      </c>
      <c r="H109" s="15"/>
      <c r="I109" s="16">
        <v>1</v>
      </c>
      <c r="J109" s="16">
        <v>1</v>
      </c>
      <c r="K109" s="16">
        <v>4</v>
      </c>
      <c r="L109" s="24" t="s">
        <v>869</v>
      </c>
      <c r="M109" s="16"/>
      <c r="N109" s="16"/>
      <c r="O109" s="16"/>
      <c r="P109" s="16"/>
      <c r="Q109" s="16"/>
    </row>
    <row r="110" spans="1:17" ht="76.5" x14ac:dyDescent="0.2">
      <c r="A110">
        <v>109</v>
      </c>
      <c r="B110" s="5" t="s">
        <v>494</v>
      </c>
      <c r="C110" s="13" t="s">
        <v>94</v>
      </c>
      <c r="D110" s="14">
        <v>45177</v>
      </c>
      <c r="E110" s="15"/>
      <c r="F110" s="15" t="s">
        <v>495</v>
      </c>
      <c r="G110" s="10">
        <f>4284 + 1639</f>
        <v>5923</v>
      </c>
      <c r="H110" s="15" t="s">
        <v>496</v>
      </c>
      <c r="I110" s="16"/>
      <c r="J110" s="23"/>
      <c r="K110" s="16">
        <v>3</v>
      </c>
      <c r="L110" s="15"/>
      <c r="M110" s="16"/>
      <c r="N110" s="16"/>
      <c r="O110" s="16"/>
      <c r="P110" s="16"/>
      <c r="Q110" s="16"/>
    </row>
    <row r="111" spans="1:17" ht="51" x14ac:dyDescent="0.2">
      <c r="A111">
        <v>110</v>
      </c>
      <c r="B111" s="18" t="s">
        <v>189</v>
      </c>
      <c r="C111" s="13" t="s">
        <v>190</v>
      </c>
      <c r="D111" s="14">
        <v>45177</v>
      </c>
      <c r="E111" s="15"/>
      <c r="F111" s="15" t="s">
        <v>558</v>
      </c>
      <c r="G111" s="10"/>
      <c r="H111" s="15"/>
      <c r="I111" s="16"/>
      <c r="J111" s="23"/>
      <c r="K111" s="16">
        <v>2</v>
      </c>
      <c r="L111" s="15"/>
      <c r="M111" s="16"/>
      <c r="N111" s="16"/>
      <c r="O111" s="16"/>
      <c r="P111" s="16"/>
      <c r="Q111" s="16"/>
    </row>
    <row r="112" spans="1:17" ht="51" x14ac:dyDescent="0.2">
      <c r="A112">
        <v>111</v>
      </c>
      <c r="B112" s="5" t="s">
        <v>467</v>
      </c>
      <c r="C112" s="13" t="s">
        <v>79</v>
      </c>
      <c r="D112" s="14">
        <v>45177</v>
      </c>
      <c r="E112" s="15"/>
      <c r="F112" s="15" t="s">
        <v>392</v>
      </c>
      <c r="G112" s="10">
        <v>472</v>
      </c>
      <c r="H112" s="15" t="s">
        <v>468</v>
      </c>
      <c r="I112" s="16"/>
      <c r="J112" s="23"/>
      <c r="K112" s="16">
        <v>3</v>
      </c>
      <c r="L112" s="15"/>
      <c r="M112" s="16"/>
      <c r="N112" s="16"/>
      <c r="O112" s="16"/>
      <c r="P112" s="16"/>
      <c r="Q112" s="16"/>
    </row>
    <row r="113" spans="1:17" ht="51" x14ac:dyDescent="0.2">
      <c r="A113">
        <v>112</v>
      </c>
      <c r="B113" s="5" t="s">
        <v>590</v>
      </c>
      <c r="C113" s="13" t="s">
        <v>227</v>
      </c>
      <c r="D113" s="14">
        <v>45177</v>
      </c>
      <c r="E113" s="15"/>
      <c r="F113" s="15"/>
      <c r="G113" s="10"/>
      <c r="H113" s="15"/>
      <c r="I113" s="16"/>
      <c r="J113" s="23"/>
      <c r="K113" s="16">
        <v>1</v>
      </c>
      <c r="L113" s="15"/>
      <c r="M113" s="16"/>
      <c r="N113" s="16"/>
      <c r="O113" s="16"/>
      <c r="P113" s="16"/>
      <c r="Q113" s="16"/>
    </row>
    <row r="114" spans="1:17" ht="51" x14ac:dyDescent="0.2">
      <c r="A114">
        <v>113</v>
      </c>
      <c r="B114" s="5" t="s">
        <v>577</v>
      </c>
      <c r="C114" s="13" t="s">
        <v>221</v>
      </c>
      <c r="D114" s="14">
        <v>45181</v>
      </c>
      <c r="E114" s="15"/>
      <c r="F114" s="15" t="s">
        <v>578</v>
      </c>
      <c r="G114" s="10"/>
      <c r="H114" s="15"/>
      <c r="I114" s="16"/>
      <c r="J114" s="23"/>
      <c r="K114" s="16">
        <v>2</v>
      </c>
      <c r="L114" s="15"/>
      <c r="M114" s="16"/>
      <c r="N114" s="16"/>
      <c r="O114" s="16"/>
      <c r="P114" s="16"/>
      <c r="Q114" s="16"/>
    </row>
    <row r="115" spans="1:17" ht="38.25" x14ac:dyDescent="0.2">
      <c r="A115">
        <v>114</v>
      </c>
      <c r="B115" s="18" t="s">
        <v>193</v>
      </c>
      <c r="C115" s="13" t="s">
        <v>194</v>
      </c>
      <c r="D115" s="14">
        <v>45181</v>
      </c>
      <c r="E115" s="15"/>
      <c r="F115" s="15" t="s">
        <v>392</v>
      </c>
      <c r="G115" s="10"/>
      <c r="H115" s="15"/>
      <c r="I115" s="16"/>
      <c r="J115" s="23"/>
      <c r="K115" s="16">
        <v>2</v>
      </c>
      <c r="L115" s="15"/>
      <c r="M115" s="16"/>
      <c r="N115" s="16"/>
      <c r="O115" s="16"/>
      <c r="P115" s="16"/>
      <c r="Q115" s="16"/>
    </row>
    <row r="116" spans="1:17" ht="51" x14ac:dyDescent="0.2">
      <c r="A116">
        <v>115</v>
      </c>
      <c r="B116" s="5" t="s">
        <v>455</v>
      </c>
      <c r="C116" s="13" t="s">
        <v>75</v>
      </c>
      <c r="D116" s="14">
        <v>45181</v>
      </c>
      <c r="E116" s="15" t="s">
        <v>459</v>
      </c>
      <c r="F116" s="15" t="s">
        <v>456</v>
      </c>
      <c r="G116" s="10">
        <v>1171</v>
      </c>
      <c r="H116" s="15" t="s">
        <v>458</v>
      </c>
      <c r="I116" s="16"/>
      <c r="J116" s="23"/>
      <c r="K116" s="16">
        <v>4</v>
      </c>
      <c r="L116" s="15" t="s">
        <v>457</v>
      </c>
      <c r="M116" s="16"/>
      <c r="N116" s="16"/>
      <c r="O116" s="16"/>
      <c r="P116" s="16"/>
      <c r="Q116" s="16"/>
    </row>
    <row r="117" spans="1:17" ht="51" x14ac:dyDescent="0.2">
      <c r="A117">
        <v>116</v>
      </c>
      <c r="B117" s="18" t="s">
        <v>211</v>
      </c>
      <c r="C117" s="13" t="s">
        <v>212</v>
      </c>
      <c r="D117" s="14">
        <v>45181</v>
      </c>
      <c r="E117" s="15"/>
      <c r="F117" s="15" t="s">
        <v>566</v>
      </c>
      <c r="G117" s="10">
        <v>160</v>
      </c>
      <c r="H117" s="15" t="s">
        <v>567</v>
      </c>
      <c r="I117" s="16"/>
      <c r="J117" s="23"/>
      <c r="K117" s="16">
        <v>3</v>
      </c>
      <c r="L117" s="15" t="s">
        <v>568</v>
      </c>
      <c r="M117" s="16"/>
      <c r="N117" s="16"/>
      <c r="O117" s="16"/>
      <c r="P117" s="16"/>
      <c r="Q117" s="16"/>
    </row>
    <row r="118" spans="1:17" ht="38.25" x14ac:dyDescent="0.2">
      <c r="A118">
        <v>117</v>
      </c>
      <c r="B118" s="5" t="s">
        <v>619</v>
      </c>
      <c r="C118" s="13" t="s">
        <v>242</v>
      </c>
      <c r="D118" s="14">
        <v>45181</v>
      </c>
      <c r="E118" s="15"/>
      <c r="F118" s="15"/>
      <c r="G118" s="10"/>
      <c r="H118" s="15"/>
      <c r="I118" s="16"/>
      <c r="J118" s="23"/>
      <c r="K118" s="16">
        <v>1</v>
      </c>
      <c r="L118" s="15"/>
      <c r="M118" s="16"/>
      <c r="N118" s="16"/>
      <c r="O118" s="16"/>
      <c r="P118" s="16"/>
      <c r="Q118" s="16"/>
    </row>
    <row r="119" spans="1:17" ht="38.25" x14ac:dyDescent="0.2">
      <c r="A119">
        <v>118</v>
      </c>
      <c r="B119" s="5" t="s">
        <v>506</v>
      </c>
      <c r="C119" s="13" t="s">
        <v>101</v>
      </c>
      <c r="D119" s="14">
        <v>45182</v>
      </c>
      <c r="E119" s="15"/>
      <c r="F119" s="15" t="s">
        <v>507</v>
      </c>
      <c r="G119" s="10"/>
      <c r="H119" s="15"/>
      <c r="I119" s="16"/>
      <c r="J119" s="23"/>
      <c r="K119" s="16">
        <v>2</v>
      </c>
      <c r="L119" s="15"/>
      <c r="M119" s="16"/>
      <c r="N119" s="16"/>
      <c r="O119" s="16"/>
      <c r="P119" s="16"/>
      <c r="Q119" s="16"/>
    </row>
    <row r="120" spans="1:17" ht="38.25" x14ac:dyDescent="0.2">
      <c r="A120">
        <v>119</v>
      </c>
      <c r="B120" s="5" t="s">
        <v>588</v>
      </c>
      <c r="C120" s="13" t="s">
        <v>226</v>
      </c>
      <c r="D120" s="14">
        <v>45183</v>
      </c>
      <c r="E120" s="15"/>
      <c r="F120" s="15" t="s">
        <v>589</v>
      </c>
      <c r="G120" s="10"/>
      <c r="H120" s="15"/>
      <c r="I120" s="16"/>
      <c r="J120" s="23"/>
      <c r="K120" s="16">
        <v>2</v>
      </c>
      <c r="L120" s="15"/>
      <c r="M120" s="16"/>
      <c r="N120" s="16"/>
      <c r="O120" s="16"/>
      <c r="P120" s="16"/>
      <c r="Q120" s="16"/>
    </row>
    <row r="121" spans="1:17" ht="38.25" x14ac:dyDescent="0.2">
      <c r="A121">
        <v>120</v>
      </c>
      <c r="B121" s="5" t="s">
        <v>486</v>
      </c>
      <c r="C121" s="13" t="s">
        <v>90</v>
      </c>
      <c r="D121" s="14">
        <v>45183</v>
      </c>
      <c r="E121" s="15"/>
      <c r="F121" s="15" t="s">
        <v>487</v>
      </c>
      <c r="G121" s="10"/>
      <c r="H121" s="15"/>
      <c r="I121" s="16"/>
      <c r="J121" s="23"/>
      <c r="K121" s="16">
        <v>2</v>
      </c>
      <c r="L121" s="15"/>
      <c r="M121" s="16"/>
      <c r="N121" s="16"/>
      <c r="O121" s="16"/>
      <c r="P121" s="16"/>
      <c r="Q121" s="16"/>
    </row>
    <row r="122" spans="1:17" ht="25.5" x14ac:dyDescent="0.2">
      <c r="A122">
        <v>121</v>
      </c>
      <c r="B122" s="5" t="s">
        <v>503</v>
      </c>
      <c r="C122" s="13" t="s">
        <v>99</v>
      </c>
      <c r="D122" s="14">
        <v>45183</v>
      </c>
      <c r="E122" s="15"/>
      <c r="F122" s="15"/>
      <c r="G122" s="10"/>
      <c r="H122" s="15"/>
      <c r="I122" s="16"/>
      <c r="J122" s="23"/>
      <c r="K122" s="16">
        <v>1</v>
      </c>
      <c r="L122" s="15"/>
      <c r="M122" s="16"/>
      <c r="N122" s="16"/>
      <c r="O122" s="16"/>
      <c r="P122" s="16"/>
      <c r="Q122" s="16"/>
    </row>
    <row r="123" spans="1:17" ht="63.75" x14ac:dyDescent="0.2">
      <c r="A123">
        <v>122</v>
      </c>
      <c r="B123" s="5" t="s">
        <v>462</v>
      </c>
      <c r="C123" s="13" t="s">
        <v>77</v>
      </c>
      <c r="D123" s="14">
        <v>45184</v>
      </c>
      <c r="E123" s="15"/>
      <c r="F123" s="15" t="s">
        <v>463</v>
      </c>
      <c r="G123" s="10">
        <v>1003</v>
      </c>
      <c r="H123" s="15"/>
      <c r="I123" s="16"/>
      <c r="J123" s="23"/>
      <c r="K123" s="16">
        <v>3</v>
      </c>
      <c r="L123" s="15"/>
      <c r="M123" s="16"/>
      <c r="N123" s="16"/>
      <c r="O123" s="16"/>
      <c r="P123" s="16"/>
      <c r="Q123" s="16"/>
    </row>
    <row r="124" spans="1:17" ht="38.25" x14ac:dyDescent="0.2">
      <c r="A124">
        <v>123</v>
      </c>
      <c r="B124" s="18" t="s">
        <v>187</v>
      </c>
      <c r="C124" s="13" t="s">
        <v>188</v>
      </c>
      <c r="D124" s="14">
        <v>45187</v>
      </c>
      <c r="E124" s="15"/>
      <c r="F124" s="15" t="s">
        <v>557</v>
      </c>
      <c r="G124" s="10"/>
      <c r="H124" s="15"/>
      <c r="I124" s="16"/>
      <c r="J124" s="23"/>
      <c r="K124" s="16">
        <v>2</v>
      </c>
      <c r="L124" s="15"/>
      <c r="M124" s="16"/>
      <c r="N124" s="16"/>
      <c r="O124" s="16"/>
      <c r="P124" s="16"/>
      <c r="Q124" s="16"/>
    </row>
    <row r="125" spans="1:17" ht="38.25" x14ac:dyDescent="0.2">
      <c r="A125">
        <v>124</v>
      </c>
      <c r="B125" s="5" t="s">
        <v>430</v>
      </c>
      <c r="C125" s="13" t="s">
        <v>61</v>
      </c>
      <c r="D125" s="14">
        <v>45187</v>
      </c>
      <c r="E125" s="15" t="s">
        <v>548</v>
      </c>
      <c r="F125" s="15" t="s">
        <v>329</v>
      </c>
      <c r="G125" s="17">
        <v>203</v>
      </c>
      <c r="H125" s="15" t="s">
        <v>808</v>
      </c>
      <c r="I125" s="16"/>
      <c r="J125" s="23"/>
      <c r="K125" s="16">
        <v>4</v>
      </c>
      <c r="L125" s="15"/>
      <c r="M125" s="16"/>
      <c r="N125" s="16"/>
      <c r="O125" s="16"/>
      <c r="P125" s="16"/>
      <c r="Q125" s="16"/>
    </row>
    <row r="126" spans="1:17" ht="51" x14ac:dyDescent="0.2">
      <c r="A126">
        <v>125</v>
      </c>
      <c r="B126" s="18" t="s">
        <v>209</v>
      </c>
      <c r="C126" s="13" t="s">
        <v>210</v>
      </c>
      <c r="D126" s="14">
        <v>45188</v>
      </c>
      <c r="E126" s="15"/>
      <c r="F126" s="15" t="s">
        <v>565</v>
      </c>
      <c r="G126" s="10"/>
      <c r="H126" s="15"/>
      <c r="I126" s="16"/>
      <c r="J126" s="23"/>
      <c r="K126" s="16">
        <v>2</v>
      </c>
      <c r="L126" s="15"/>
      <c r="M126" s="16"/>
      <c r="N126" s="16"/>
      <c r="O126" s="16"/>
      <c r="P126" s="16"/>
      <c r="Q126" s="16"/>
    </row>
    <row r="127" spans="1:17" ht="38.25" x14ac:dyDescent="0.2">
      <c r="A127">
        <v>126</v>
      </c>
      <c r="B127" s="5" t="s">
        <v>454</v>
      </c>
      <c r="C127" s="13" t="s">
        <v>74</v>
      </c>
      <c r="D127" s="14">
        <v>45189</v>
      </c>
      <c r="E127" s="15" t="s">
        <v>301</v>
      </c>
      <c r="F127" s="15" t="s">
        <v>817</v>
      </c>
      <c r="G127" s="10"/>
      <c r="H127" s="15"/>
      <c r="I127" s="16"/>
      <c r="J127" s="23"/>
      <c r="K127" s="16">
        <v>3</v>
      </c>
      <c r="L127" s="15"/>
      <c r="M127" s="16"/>
      <c r="N127" s="16"/>
      <c r="O127" s="16"/>
      <c r="P127" s="16"/>
      <c r="Q127" s="16"/>
    </row>
    <row r="128" spans="1:17" ht="76.5" x14ac:dyDescent="0.2">
      <c r="A128">
        <v>127</v>
      </c>
      <c r="B128" s="5" t="s">
        <v>489</v>
      </c>
      <c r="C128" s="13" t="s">
        <v>92</v>
      </c>
      <c r="D128" s="14">
        <v>45190</v>
      </c>
      <c r="E128" s="15"/>
      <c r="F128" s="15" t="s">
        <v>490</v>
      </c>
      <c r="G128" s="10">
        <v>1700</v>
      </c>
      <c r="H128" s="15" t="s">
        <v>491</v>
      </c>
      <c r="I128" s="16"/>
      <c r="J128" s="23"/>
      <c r="K128" s="16">
        <v>3</v>
      </c>
      <c r="L128" s="15" t="s">
        <v>823</v>
      </c>
      <c r="M128" s="16"/>
      <c r="N128" s="16"/>
      <c r="O128" s="16"/>
      <c r="P128" s="16"/>
      <c r="Q128" s="16"/>
    </row>
    <row r="129" spans="1:17" ht="51" x14ac:dyDescent="0.2">
      <c r="A129">
        <v>128</v>
      </c>
      <c r="B129" s="5" t="s">
        <v>488</v>
      </c>
      <c r="C129" s="13" t="s">
        <v>91</v>
      </c>
      <c r="D129" s="14">
        <v>45190</v>
      </c>
      <c r="E129" s="15" t="s">
        <v>827</v>
      </c>
      <c r="F129" s="15" t="s">
        <v>397</v>
      </c>
      <c r="G129" s="10">
        <v>5002</v>
      </c>
      <c r="H129" s="15"/>
      <c r="I129" s="16">
        <v>1</v>
      </c>
      <c r="J129" s="16">
        <v>1</v>
      </c>
      <c r="K129" s="16">
        <v>4</v>
      </c>
      <c r="L129" s="24" t="s">
        <v>869</v>
      </c>
      <c r="M129" s="16"/>
      <c r="N129" s="16"/>
      <c r="O129" s="16"/>
      <c r="P129" s="16"/>
      <c r="Q129" s="16"/>
    </row>
    <row r="130" spans="1:17" ht="51" x14ac:dyDescent="0.2">
      <c r="A130">
        <v>129</v>
      </c>
      <c r="B130" s="5" t="s">
        <v>449</v>
      </c>
      <c r="C130" s="13" t="s">
        <v>72</v>
      </c>
      <c r="D130" s="14">
        <v>45191</v>
      </c>
      <c r="E130" s="15"/>
      <c r="F130" s="15" t="s">
        <v>450</v>
      </c>
      <c r="G130" s="10">
        <v>3500</v>
      </c>
      <c r="H130" s="15" t="s">
        <v>451</v>
      </c>
      <c r="I130" s="16"/>
      <c r="J130" s="23"/>
      <c r="K130" s="16">
        <v>3</v>
      </c>
      <c r="L130" s="15"/>
      <c r="M130" s="16"/>
      <c r="N130" s="16"/>
      <c r="O130" s="16"/>
      <c r="P130" s="16"/>
      <c r="Q130" s="16"/>
    </row>
    <row r="131" spans="1:17" ht="38.25" x14ac:dyDescent="0.2">
      <c r="A131">
        <v>130</v>
      </c>
      <c r="B131" s="5" t="s">
        <v>396</v>
      </c>
      <c r="C131" s="13" t="s">
        <v>46</v>
      </c>
      <c r="D131" s="14">
        <v>45191</v>
      </c>
      <c r="E131" s="15" t="s">
        <v>301</v>
      </c>
      <c r="F131" s="15" t="s">
        <v>397</v>
      </c>
      <c r="G131" s="10">
        <v>5000</v>
      </c>
      <c r="H131" s="15"/>
      <c r="I131" s="16"/>
      <c r="J131" s="23"/>
      <c r="K131" s="16">
        <v>4</v>
      </c>
      <c r="L131" s="15"/>
      <c r="M131" s="16"/>
      <c r="N131" s="16"/>
      <c r="O131" s="16"/>
      <c r="P131" s="16"/>
      <c r="Q131" s="16"/>
    </row>
    <row r="132" spans="1:17" ht="51" x14ac:dyDescent="0.2">
      <c r="A132">
        <v>131</v>
      </c>
      <c r="B132" s="5" t="s">
        <v>492</v>
      </c>
      <c r="C132" s="13" t="s">
        <v>93</v>
      </c>
      <c r="D132" s="14">
        <v>45192</v>
      </c>
      <c r="E132" s="15"/>
      <c r="F132" s="15" t="s">
        <v>815</v>
      </c>
      <c r="G132" s="10">
        <v>2000</v>
      </c>
      <c r="H132" s="15" t="s">
        <v>493</v>
      </c>
      <c r="I132" s="16"/>
      <c r="J132" s="23"/>
      <c r="K132" s="16">
        <v>3</v>
      </c>
      <c r="L132" s="15"/>
      <c r="M132" s="16"/>
      <c r="N132" s="16"/>
      <c r="O132" s="16"/>
      <c r="P132" s="16"/>
      <c r="Q132" s="16"/>
    </row>
    <row r="133" spans="1:17" ht="63.75" x14ac:dyDescent="0.2">
      <c r="A133">
        <v>132</v>
      </c>
      <c r="B133" s="18" t="s">
        <v>177</v>
      </c>
      <c r="C133" s="13" t="s">
        <v>178</v>
      </c>
      <c r="D133" s="14">
        <v>45192</v>
      </c>
      <c r="E133" s="15"/>
      <c r="F133" s="15"/>
      <c r="G133" s="10"/>
      <c r="H133" s="15"/>
      <c r="I133" s="16"/>
      <c r="J133" s="23"/>
      <c r="K133" s="16">
        <v>1</v>
      </c>
      <c r="L133" s="15"/>
      <c r="M133" s="16"/>
      <c r="N133" s="16"/>
      <c r="O133" s="16"/>
      <c r="P133" s="16"/>
      <c r="Q133" s="16"/>
    </row>
    <row r="134" spans="1:17" ht="51" x14ac:dyDescent="0.2">
      <c r="A134">
        <v>133</v>
      </c>
      <c r="B134" s="5" t="s">
        <v>474</v>
      </c>
      <c r="C134" s="13" t="s">
        <v>83</v>
      </c>
      <c r="D134" s="14">
        <v>45194</v>
      </c>
      <c r="E134" s="15"/>
      <c r="F134" s="15" t="s">
        <v>392</v>
      </c>
      <c r="G134" s="10">
        <v>9000</v>
      </c>
      <c r="H134" s="15" t="s">
        <v>316</v>
      </c>
      <c r="I134" s="16"/>
      <c r="J134" s="23"/>
      <c r="K134" s="16">
        <v>3</v>
      </c>
      <c r="L134" s="15"/>
      <c r="M134" s="16"/>
      <c r="N134" s="16"/>
      <c r="O134" s="16"/>
      <c r="P134" s="16"/>
      <c r="Q134" s="16"/>
    </row>
    <row r="135" spans="1:17" ht="63.75" x14ac:dyDescent="0.2">
      <c r="A135">
        <v>134</v>
      </c>
      <c r="B135" s="5" t="s">
        <v>469</v>
      </c>
      <c r="C135" s="13" t="s">
        <v>80</v>
      </c>
      <c r="D135" s="14">
        <v>45195</v>
      </c>
      <c r="E135" s="15"/>
      <c r="F135" s="15" t="s">
        <v>470</v>
      </c>
      <c r="G135" s="10"/>
      <c r="H135" s="15"/>
      <c r="I135" s="16"/>
      <c r="J135" s="23"/>
      <c r="K135" s="16">
        <v>2</v>
      </c>
      <c r="L135" s="15"/>
      <c r="M135" s="16"/>
      <c r="N135" s="16"/>
      <c r="O135" s="16"/>
      <c r="P135" s="16"/>
      <c r="Q135" s="16"/>
    </row>
    <row r="136" spans="1:17" ht="114.75" x14ac:dyDescent="0.2">
      <c r="A136">
        <v>135</v>
      </c>
      <c r="B136" s="18" t="s">
        <v>125</v>
      </c>
      <c r="C136" s="13" t="s">
        <v>126</v>
      </c>
      <c r="D136" s="14">
        <v>45198</v>
      </c>
      <c r="E136" s="15"/>
      <c r="F136" s="15" t="s">
        <v>519</v>
      </c>
      <c r="G136" s="10">
        <v>400</v>
      </c>
      <c r="H136" s="15" t="s">
        <v>520</v>
      </c>
      <c r="I136" s="16"/>
      <c r="J136" s="23"/>
      <c r="K136" s="16">
        <v>3</v>
      </c>
      <c r="L136" s="15"/>
      <c r="M136" s="16"/>
      <c r="N136" s="16"/>
      <c r="O136" s="16"/>
      <c r="P136" s="16"/>
      <c r="Q136" s="16"/>
    </row>
    <row r="137" spans="1:17" ht="76.5" x14ac:dyDescent="0.2">
      <c r="A137">
        <v>136</v>
      </c>
      <c r="B137" s="5" t="s">
        <v>423</v>
      </c>
      <c r="C137" s="13" t="s">
        <v>58</v>
      </c>
      <c r="D137" s="14">
        <v>45198</v>
      </c>
      <c r="E137" s="15" t="s">
        <v>426</v>
      </c>
      <c r="F137" s="15" t="s">
        <v>424</v>
      </c>
      <c r="G137" s="10">
        <v>2700</v>
      </c>
      <c r="H137" s="15" t="s">
        <v>425</v>
      </c>
      <c r="I137" s="16"/>
      <c r="J137" s="23"/>
      <c r="K137" s="16">
        <v>4</v>
      </c>
      <c r="L137" s="15"/>
      <c r="M137" s="16"/>
      <c r="N137" s="16"/>
      <c r="O137" s="16"/>
      <c r="P137" s="16"/>
      <c r="Q137" s="16"/>
    </row>
    <row r="138" spans="1:17" ht="51" x14ac:dyDescent="0.2">
      <c r="A138">
        <v>137</v>
      </c>
      <c r="B138" s="5" t="s">
        <v>640</v>
      </c>
      <c r="C138" s="13" t="s">
        <v>255</v>
      </c>
      <c r="D138" s="14">
        <v>45199</v>
      </c>
      <c r="E138" s="15"/>
      <c r="F138" s="15" t="s">
        <v>641</v>
      </c>
      <c r="G138" s="10">
        <v>500</v>
      </c>
      <c r="H138" s="15" t="s">
        <v>642</v>
      </c>
      <c r="I138" s="16"/>
      <c r="J138" s="23"/>
      <c r="K138" s="16">
        <v>3</v>
      </c>
      <c r="L138" s="11" t="s">
        <v>823</v>
      </c>
      <c r="M138" s="16"/>
      <c r="N138" s="16"/>
      <c r="O138" s="16"/>
      <c r="P138" s="16"/>
      <c r="Q138" s="16"/>
    </row>
    <row r="139" spans="1:17" ht="51" x14ac:dyDescent="0.2">
      <c r="A139">
        <v>138</v>
      </c>
      <c r="B139" s="5" t="s">
        <v>404</v>
      </c>
      <c r="C139" s="13" t="s">
        <v>49</v>
      </c>
      <c r="D139" s="14">
        <v>45200</v>
      </c>
      <c r="E139" s="15" t="s">
        <v>827</v>
      </c>
      <c r="F139" s="15" t="s">
        <v>397</v>
      </c>
      <c r="G139" s="10">
        <v>5001</v>
      </c>
      <c r="H139" s="15"/>
      <c r="I139" s="16"/>
      <c r="J139" s="16">
        <v>1</v>
      </c>
      <c r="K139" s="16">
        <v>4</v>
      </c>
      <c r="L139" s="24" t="s">
        <v>869</v>
      </c>
      <c r="M139" s="16"/>
      <c r="N139" s="16"/>
      <c r="O139" s="16"/>
      <c r="P139" s="16"/>
      <c r="Q139" s="16"/>
    </row>
    <row r="140" spans="1:17" ht="51" x14ac:dyDescent="0.2">
      <c r="A140">
        <v>139</v>
      </c>
      <c r="B140" s="5" t="s">
        <v>414</v>
      </c>
      <c r="C140" s="13" t="s">
        <v>53</v>
      </c>
      <c r="D140" s="14">
        <v>45200</v>
      </c>
      <c r="E140" s="15" t="s">
        <v>827</v>
      </c>
      <c r="F140" s="15" t="s">
        <v>397</v>
      </c>
      <c r="G140" s="10">
        <v>2900</v>
      </c>
      <c r="H140" s="15"/>
      <c r="I140" s="16"/>
      <c r="J140" s="16">
        <v>1</v>
      </c>
      <c r="K140" s="16">
        <v>4</v>
      </c>
      <c r="L140" s="24" t="s">
        <v>869</v>
      </c>
      <c r="M140" s="16"/>
      <c r="N140" s="16"/>
      <c r="O140" s="16"/>
      <c r="P140" s="16"/>
      <c r="Q140" s="16"/>
    </row>
    <row r="141" spans="1:17" ht="51" x14ac:dyDescent="0.2">
      <c r="A141">
        <v>140</v>
      </c>
      <c r="B141" s="5" t="s">
        <v>477</v>
      </c>
      <c r="C141" s="13" t="s">
        <v>85</v>
      </c>
      <c r="D141" s="14">
        <v>45201</v>
      </c>
      <c r="E141" s="15"/>
      <c r="F141" s="15" t="s">
        <v>478</v>
      </c>
      <c r="G141" s="10" t="s">
        <v>479</v>
      </c>
      <c r="H141" s="15" t="s">
        <v>318</v>
      </c>
      <c r="I141" s="16"/>
      <c r="J141" s="23"/>
      <c r="K141" s="16">
        <v>3</v>
      </c>
      <c r="L141" s="15"/>
      <c r="M141" s="16"/>
      <c r="N141" s="16"/>
      <c r="O141" s="16"/>
      <c r="P141" s="16"/>
      <c r="Q141" s="16"/>
    </row>
    <row r="142" spans="1:17" ht="38.25" x14ac:dyDescent="0.2">
      <c r="A142">
        <v>141</v>
      </c>
      <c r="B142" s="5" t="s">
        <v>438</v>
      </c>
      <c r="C142" s="13" t="s">
        <v>66</v>
      </c>
      <c r="D142" s="14">
        <v>45203</v>
      </c>
      <c r="E142" s="15"/>
      <c r="F142" s="15" t="s">
        <v>392</v>
      </c>
      <c r="G142" s="10"/>
      <c r="H142" s="15"/>
      <c r="I142" s="16"/>
      <c r="J142" s="23"/>
      <c r="K142" s="16">
        <v>2</v>
      </c>
      <c r="L142" s="15"/>
      <c r="M142" s="16"/>
      <c r="N142" s="16"/>
      <c r="O142" s="16"/>
      <c r="P142" s="16"/>
      <c r="Q142" s="16"/>
    </row>
    <row r="143" spans="1:17" ht="63.75" x14ac:dyDescent="0.2">
      <c r="A143">
        <v>142</v>
      </c>
      <c r="B143" s="18" t="s">
        <v>173</v>
      </c>
      <c r="C143" s="13" t="s">
        <v>174</v>
      </c>
      <c r="D143" s="14">
        <v>45204</v>
      </c>
      <c r="E143" s="15" t="s">
        <v>548</v>
      </c>
      <c r="F143" s="15" t="s">
        <v>547</v>
      </c>
      <c r="G143" s="10">
        <v>650</v>
      </c>
      <c r="H143" s="15" t="s">
        <v>549</v>
      </c>
      <c r="I143" s="16"/>
      <c r="J143" s="23"/>
      <c r="K143" s="16">
        <v>4</v>
      </c>
      <c r="L143" s="15"/>
      <c r="M143" s="16"/>
      <c r="N143" s="16"/>
      <c r="O143" s="16"/>
      <c r="P143" s="16"/>
      <c r="Q143" s="16"/>
    </row>
    <row r="144" spans="1:17" ht="51" x14ac:dyDescent="0.2">
      <c r="A144">
        <v>143</v>
      </c>
      <c r="B144" s="5" t="s">
        <v>391</v>
      </c>
      <c r="C144" s="13" t="s">
        <v>44</v>
      </c>
      <c r="D144" s="14">
        <v>45204</v>
      </c>
      <c r="E144" s="15"/>
      <c r="F144" s="15" t="s">
        <v>392</v>
      </c>
      <c r="G144" s="10">
        <v>1200</v>
      </c>
      <c r="H144" s="15" t="s">
        <v>393</v>
      </c>
      <c r="I144" s="16"/>
      <c r="J144" s="23"/>
      <c r="K144" s="16">
        <v>3</v>
      </c>
      <c r="L144" s="15"/>
      <c r="M144" s="16"/>
      <c r="N144" s="16"/>
      <c r="O144" s="16"/>
      <c r="P144" s="16"/>
      <c r="Q144" s="16"/>
    </row>
    <row r="145" spans="1:17" ht="140.25" x14ac:dyDescent="0.2">
      <c r="A145">
        <v>144</v>
      </c>
      <c r="B145" s="5" t="s">
        <v>446</v>
      </c>
      <c r="C145" s="13" t="s">
        <v>70</v>
      </c>
      <c r="D145" s="14">
        <v>45204</v>
      </c>
      <c r="E145" s="15"/>
      <c r="F145" s="15" t="s">
        <v>813</v>
      </c>
      <c r="G145" s="10">
        <v>520</v>
      </c>
      <c r="H145" s="15" t="s">
        <v>447</v>
      </c>
      <c r="I145" s="16"/>
      <c r="J145" s="23"/>
      <c r="K145" s="16">
        <v>3</v>
      </c>
      <c r="L145" s="15"/>
      <c r="M145" s="16"/>
      <c r="N145" s="16"/>
      <c r="O145" s="16"/>
      <c r="P145" s="16"/>
      <c r="Q145" s="16"/>
    </row>
    <row r="146" spans="1:17" ht="63.75" x14ac:dyDescent="0.2">
      <c r="A146">
        <v>145</v>
      </c>
      <c r="B146" s="18" t="s">
        <v>153</v>
      </c>
      <c r="C146" s="13" t="s">
        <v>154</v>
      </c>
      <c r="D146" s="14">
        <v>45204</v>
      </c>
      <c r="E146" s="15"/>
      <c r="F146" s="15" t="s">
        <v>539</v>
      </c>
      <c r="G146" s="10"/>
      <c r="H146" s="15" t="s">
        <v>540</v>
      </c>
      <c r="I146" s="16"/>
      <c r="J146" s="23"/>
      <c r="K146" s="16">
        <v>2</v>
      </c>
      <c r="L146" s="19" t="s">
        <v>818</v>
      </c>
      <c r="M146" s="16"/>
      <c r="N146" s="16"/>
      <c r="O146" s="16"/>
      <c r="P146" s="16"/>
      <c r="Q146" s="16"/>
    </row>
    <row r="147" spans="1:17" ht="51" x14ac:dyDescent="0.2">
      <c r="A147">
        <v>146</v>
      </c>
      <c r="B147" s="18" t="s">
        <v>117</v>
      </c>
      <c r="C147" s="13" t="s">
        <v>118</v>
      </c>
      <c r="D147" s="14">
        <v>45204</v>
      </c>
      <c r="E147" s="15"/>
      <c r="F147" s="15"/>
      <c r="G147" s="10"/>
      <c r="H147" s="15"/>
      <c r="I147" s="16"/>
      <c r="J147" s="23"/>
      <c r="K147" s="16">
        <v>1</v>
      </c>
      <c r="L147" s="15"/>
      <c r="M147" s="16"/>
      <c r="N147" s="16"/>
      <c r="O147" s="16"/>
      <c r="P147" s="16"/>
      <c r="Q147" s="16"/>
    </row>
    <row r="148" spans="1:17" ht="51" x14ac:dyDescent="0.2">
      <c r="A148">
        <v>147</v>
      </c>
      <c r="B148" s="18" t="s">
        <v>137</v>
      </c>
      <c r="C148" s="13" t="s">
        <v>138</v>
      </c>
      <c r="D148" s="14">
        <v>45205</v>
      </c>
      <c r="E148" s="15"/>
      <c r="F148" s="15" t="s">
        <v>525</v>
      </c>
      <c r="G148" s="10"/>
      <c r="H148" s="15"/>
      <c r="I148" s="16"/>
      <c r="J148" s="23"/>
      <c r="K148" s="16">
        <v>2</v>
      </c>
      <c r="L148" s="15"/>
      <c r="M148" s="16"/>
      <c r="N148" s="16"/>
      <c r="O148" s="16"/>
      <c r="P148" s="16"/>
      <c r="Q148" s="16"/>
    </row>
    <row r="149" spans="1:17" ht="38.25" x14ac:dyDescent="0.2">
      <c r="A149">
        <v>148</v>
      </c>
      <c r="B149" s="18" t="s">
        <v>195</v>
      </c>
      <c r="C149" s="13" t="s">
        <v>196</v>
      </c>
      <c r="D149" s="14">
        <v>45206</v>
      </c>
      <c r="E149" s="15"/>
      <c r="F149" s="15" t="s">
        <v>559</v>
      </c>
      <c r="G149" s="10"/>
      <c r="H149" s="15" t="s">
        <v>560</v>
      </c>
      <c r="I149" s="16"/>
      <c r="J149" s="23"/>
      <c r="K149" s="16">
        <v>2</v>
      </c>
      <c r="L149" s="15"/>
      <c r="M149" s="16"/>
      <c r="N149" s="16"/>
      <c r="O149" s="16"/>
      <c r="P149" s="16"/>
      <c r="Q149" s="16"/>
    </row>
    <row r="150" spans="1:17" ht="102" x14ac:dyDescent="0.2">
      <c r="A150">
        <v>149</v>
      </c>
      <c r="B150" s="5" t="s">
        <v>378</v>
      </c>
      <c r="C150" s="13" t="s">
        <v>40</v>
      </c>
      <c r="D150" s="14">
        <v>45207</v>
      </c>
      <c r="E150" s="15" t="s">
        <v>301</v>
      </c>
      <c r="F150" s="15" t="s">
        <v>379</v>
      </c>
      <c r="G150" s="10">
        <v>1540</v>
      </c>
      <c r="H150" s="15" t="s">
        <v>380</v>
      </c>
      <c r="I150" s="16"/>
      <c r="J150" s="23"/>
      <c r="K150" s="16">
        <v>4</v>
      </c>
      <c r="L150" s="15" t="s">
        <v>381</v>
      </c>
      <c r="M150" s="16"/>
      <c r="N150" s="16"/>
      <c r="O150" s="16"/>
      <c r="P150" s="16"/>
      <c r="Q150" s="16"/>
    </row>
    <row r="151" spans="1:17" ht="51" x14ac:dyDescent="0.25">
      <c r="A151">
        <v>150</v>
      </c>
      <c r="B151" s="5" t="s">
        <v>605</v>
      </c>
      <c r="C151" s="13" t="s">
        <v>236</v>
      </c>
      <c r="D151" s="14">
        <v>45209</v>
      </c>
      <c r="E151" s="15" t="s">
        <v>834</v>
      </c>
      <c r="F151" s="15" t="s">
        <v>606</v>
      </c>
      <c r="G151" s="10">
        <v>1032</v>
      </c>
      <c r="H151" s="15" t="s">
        <v>607</v>
      </c>
      <c r="I151" s="16"/>
      <c r="J151" s="16">
        <v>1</v>
      </c>
      <c r="K151" s="16">
        <v>4</v>
      </c>
      <c r="L151" s="22" t="s">
        <v>828</v>
      </c>
      <c r="M151" s="16"/>
      <c r="N151" s="16"/>
      <c r="O151" s="16"/>
      <c r="P151" s="16"/>
      <c r="Q151" s="16"/>
    </row>
    <row r="152" spans="1:17" ht="51" x14ac:dyDescent="0.2">
      <c r="A152">
        <v>151</v>
      </c>
      <c r="B152" s="5" t="s">
        <v>714</v>
      </c>
      <c r="C152" s="13" t="s">
        <v>298</v>
      </c>
      <c r="D152" s="14">
        <v>45210</v>
      </c>
      <c r="E152" s="15"/>
      <c r="F152" s="15" t="s">
        <v>715</v>
      </c>
      <c r="G152" s="10"/>
      <c r="H152" s="15"/>
      <c r="I152" s="16"/>
      <c r="J152" s="23"/>
      <c r="K152" s="16">
        <v>2</v>
      </c>
      <c r="L152" s="15" t="s">
        <v>716</v>
      </c>
      <c r="M152" s="16"/>
      <c r="N152" s="16"/>
      <c r="O152" s="16"/>
      <c r="P152" s="16"/>
      <c r="Q152" s="16"/>
    </row>
    <row r="153" spans="1:17" ht="38.25" x14ac:dyDescent="0.2">
      <c r="A153">
        <v>152</v>
      </c>
      <c r="B153" s="18" t="s">
        <v>183</v>
      </c>
      <c r="C153" s="13" t="s">
        <v>184</v>
      </c>
      <c r="D153" s="14">
        <v>45210</v>
      </c>
      <c r="E153" s="15"/>
      <c r="F153" s="15" t="s">
        <v>552</v>
      </c>
      <c r="G153" s="10">
        <v>600</v>
      </c>
      <c r="H153" s="15" t="s">
        <v>553</v>
      </c>
      <c r="I153" s="16"/>
      <c r="J153" s="23"/>
      <c r="K153" s="16">
        <v>3</v>
      </c>
      <c r="L153" s="15"/>
      <c r="M153" s="16"/>
      <c r="N153" s="16"/>
      <c r="O153" s="16"/>
      <c r="P153" s="16"/>
      <c r="Q153" s="16"/>
    </row>
    <row r="154" spans="1:17" ht="38.25" x14ac:dyDescent="0.2">
      <c r="A154">
        <v>153</v>
      </c>
      <c r="B154" s="18" t="s">
        <v>123</v>
      </c>
      <c r="C154" s="13" t="s">
        <v>124</v>
      </c>
      <c r="D154" s="14">
        <v>45210</v>
      </c>
      <c r="E154" s="15"/>
      <c r="F154" s="15"/>
      <c r="G154" s="10"/>
      <c r="H154" s="15"/>
      <c r="I154" s="16"/>
      <c r="J154" s="23"/>
      <c r="K154" s="16">
        <v>1</v>
      </c>
      <c r="L154" s="15"/>
      <c r="M154" s="16"/>
      <c r="N154" s="16"/>
      <c r="O154" s="16"/>
      <c r="P154" s="16"/>
      <c r="Q154" s="16"/>
    </row>
    <row r="155" spans="1:17" ht="51" x14ac:dyDescent="0.2">
      <c r="A155">
        <v>154</v>
      </c>
      <c r="B155" s="18" t="s">
        <v>107</v>
      </c>
      <c r="C155" s="13" t="s">
        <v>108</v>
      </c>
      <c r="D155" s="14">
        <v>45211</v>
      </c>
      <c r="E155" s="15"/>
      <c r="F155" s="15" t="s">
        <v>512</v>
      </c>
      <c r="G155" s="10"/>
      <c r="H155" s="15"/>
      <c r="I155" s="16"/>
      <c r="J155" s="23"/>
      <c r="K155" s="16">
        <v>2</v>
      </c>
      <c r="L155" s="15"/>
      <c r="M155" s="16"/>
      <c r="N155" s="16"/>
      <c r="O155" s="16"/>
      <c r="P155" s="16"/>
      <c r="Q155" s="16"/>
    </row>
    <row r="156" spans="1:17" ht="38.25" x14ac:dyDescent="0.2">
      <c r="A156">
        <v>155</v>
      </c>
      <c r="B156" s="5" t="s">
        <v>388</v>
      </c>
      <c r="C156" s="13" t="s">
        <v>43</v>
      </c>
      <c r="D156" s="14">
        <v>45211</v>
      </c>
      <c r="E156" s="15" t="s">
        <v>389</v>
      </c>
      <c r="F156" s="15" t="s">
        <v>390</v>
      </c>
      <c r="G156" s="10">
        <v>1203</v>
      </c>
      <c r="H156" s="15" t="s">
        <v>363</v>
      </c>
      <c r="I156" s="16"/>
      <c r="J156" s="23"/>
      <c r="K156" s="16">
        <v>4</v>
      </c>
      <c r="L156" s="15"/>
      <c r="M156" s="16"/>
      <c r="N156" s="16"/>
      <c r="O156" s="16"/>
      <c r="P156" s="16"/>
      <c r="Q156" s="16"/>
    </row>
    <row r="157" spans="1:17" ht="51" x14ac:dyDescent="0.2">
      <c r="A157">
        <v>156</v>
      </c>
      <c r="B157" s="5" t="s">
        <v>415</v>
      </c>
      <c r="C157" s="13" t="s">
        <v>54</v>
      </c>
      <c r="D157" s="14">
        <v>45211</v>
      </c>
      <c r="E157" s="15" t="s">
        <v>301</v>
      </c>
      <c r="F157" s="15" t="s">
        <v>416</v>
      </c>
      <c r="G157" s="10">
        <v>2400</v>
      </c>
      <c r="H157" s="15" t="s">
        <v>417</v>
      </c>
      <c r="I157" s="16"/>
      <c r="J157" s="23"/>
      <c r="K157" s="16">
        <v>4</v>
      </c>
      <c r="L157" s="15"/>
      <c r="M157" s="16"/>
      <c r="N157" s="16"/>
      <c r="O157" s="16"/>
      <c r="P157" s="16"/>
      <c r="Q157" s="16"/>
    </row>
    <row r="158" spans="1:17" ht="38.25" x14ac:dyDescent="0.2">
      <c r="A158">
        <v>157</v>
      </c>
      <c r="B158" s="5" t="s">
        <v>431</v>
      </c>
      <c r="C158" s="13" t="s">
        <v>62</v>
      </c>
      <c r="D158" s="14">
        <v>45211</v>
      </c>
      <c r="E158" s="15" t="s">
        <v>827</v>
      </c>
      <c r="F158" s="15" t="s">
        <v>397</v>
      </c>
      <c r="G158" s="10">
        <v>5006</v>
      </c>
      <c r="H158" s="15"/>
      <c r="I158" s="16">
        <v>1</v>
      </c>
      <c r="J158" s="16">
        <v>1</v>
      </c>
      <c r="K158" s="16">
        <v>4</v>
      </c>
      <c r="L158" s="24" t="s">
        <v>869</v>
      </c>
      <c r="M158" s="16"/>
      <c r="N158" s="16"/>
      <c r="O158" s="16"/>
      <c r="P158" s="16"/>
      <c r="Q158" s="16"/>
    </row>
    <row r="159" spans="1:17" ht="25.5" x14ac:dyDescent="0.2">
      <c r="A159">
        <v>158</v>
      </c>
      <c r="B159" s="18" t="s">
        <v>171</v>
      </c>
      <c r="C159" s="13" t="s">
        <v>172</v>
      </c>
      <c r="D159" s="14">
        <v>45213</v>
      </c>
      <c r="E159" s="15"/>
      <c r="F159" s="15" t="s">
        <v>546</v>
      </c>
      <c r="G159" s="10"/>
      <c r="H159" s="15"/>
      <c r="I159" s="16"/>
      <c r="J159" s="23"/>
      <c r="K159" s="16">
        <v>2</v>
      </c>
      <c r="L159" s="15"/>
      <c r="M159" s="16"/>
      <c r="N159" s="16"/>
      <c r="O159" s="16"/>
      <c r="P159" s="16"/>
      <c r="Q159" s="16"/>
    </row>
    <row r="160" spans="1:17" ht="38.25" x14ac:dyDescent="0.2">
      <c r="A160">
        <v>159</v>
      </c>
      <c r="B160" s="5" t="s">
        <v>420</v>
      </c>
      <c r="C160" s="13" t="s">
        <v>56</v>
      </c>
      <c r="D160" s="14">
        <v>45213</v>
      </c>
      <c r="E160" s="15" t="s">
        <v>827</v>
      </c>
      <c r="F160" s="15" t="s">
        <v>397</v>
      </c>
      <c r="G160" s="10">
        <v>5003</v>
      </c>
      <c r="H160" s="15"/>
      <c r="I160" s="16">
        <v>1</v>
      </c>
      <c r="J160" s="16">
        <v>1</v>
      </c>
      <c r="K160" s="16">
        <v>4</v>
      </c>
      <c r="L160" s="24" t="s">
        <v>869</v>
      </c>
      <c r="M160" s="16"/>
      <c r="N160" s="16"/>
      <c r="O160" s="16"/>
      <c r="P160" s="16"/>
      <c r="Q160" s="16"/>
    </row>
    <row r="161" spans="1:17" ht="38.25" x14ac:dyDescent="0.2">
      <c r="A161">
        <v>160</v>
      </c>
      <c r="B161" s="18" t="s">
        <v>155</v>
      </c>
      <c r="C161" s="13" t="s">
        <v>156</v>
      </c>
      <c r="D161" s="14">
        <v>45214</v>
      </c>
      <c r="E161" s="15"/>
      <c r="F161" s="15" t="s">
        <v>541</v>
      </c>
      <c r="G161" s="10"/>
      <c r="H161" s="15"/>
      <c r="I161" s="16"/>
      <c r="J161" s="23"/>
      <c r="K161" s="16">
        <v>2</v>
      </c>
      <c r="L161" s="15"/>
      <c r="M161" s="16"/>
      <c r="N161" s="16"/>
      <c r="O161" s="16"/>
      <c r="P161" s="16"/>
      <c r="Q161" s="16"/>
    </row>
    <row r="162" spans="1:17" ht="38.25" x14ac:dyDescent="0.2">
      <c r="A162">
        <v>161</v>
      </c>
      <c r="B162" s="5" t="s">
        <v>504</v>
      </c>
      <c r="C162" s="13" t="s">
        <v>100</v>
      </c>
      <c r="D162" s="14">
        <v>45215</v>
      </c>
      <c r="E162" s="15"/>
      <c r="F162" s="15" t="s">
        <v>505</v>
      </c>
      <c r="G162" s="10"/>
      <c r="H162" s="15"/>
      <c r="I162" s="16"/>
      <c r="J162" s="23"/>
      <c r="K162" s="16">
        <v>2</v>
      </c>
      <c r="L162" s="15"/>
      <c r="M162" s="16"/>
      <c r="N162" s="16"/>
      <c r="O162" s="16"/>
      <c r="P162" s="16"/>
      <c r="Q162" s="16"/>
    </row>
    <row r="163" spans="1:17" ht="51" x14ac:dyDescent="0.2">
      <c r="A163">
        <v>162</v>
      </c>
      <c r="B163" s="5" t="s">
        <v>374</v>
      </c>
      <c r="C163" s="13" t="s">
        <v>39</v>
      </c>
      <c r="D163" s="14">
        <v>45216</v>
      </c>
      <c r="E163" s="15" t="s">
        <v>377</v>
      </c>
      <c r="F163" s="15" t="s">
        <v>375</v>
      </c>
      <c r="G163" s="10">
        <v>1009</v>
      </c>
      <c r="H163" s="15" t="s">
        <v>376</v>
      </c>
      <c r="I163" s="16"/>
      <c r="J163" s="23"/>
      <c r="K163" s="16">
        <v>4</v>
      </c>
      <c r="L163" s="15"/>
      <c r="M163" s="16"/>
      <c r="N163" s="16"/>
      <c r="O163" s="16"/>
      <c r="P163" s="16"/>
      <c r="Q163" s="16"/>
    </row>
    <row r="164" spans="1:17" ht="38.25" x14ac:dyDescent="0.2">
      <c r="A164">
        <v>163</v>
      </c>
      <c r="B164" s="5" t="s">
        <v>418</v>
      </c>
      <c r="C164" s="13" t="s">
        <v>55</v>
      </c>
      <c r="D164" s="14">
        <v>45216</v>
      </c>
      <c r="E164" s="15"/>
      <c r="F164" s="15" t="s">
        <v>392</v>
      </c>
      <c r="G164" s="10"/>
      <c r="H164" s="15" t="s">
        <v>419</v>
      </c>
      <c r="I164" s="16"/>
      <c r="J164" s="23"/>
      <c r="K164" s="16">
        <v>2</v>
      </c>
      <c r="L164" s="15"/>
      <c r="M164" s="16"/>
      <c r="N164" s="16"/>
      <c r="O164" s="16"/>
      <c r="P164" s="16"/>
      <c r="Q164" s="16"/>
    </row>
    <row r="165" spans="1:17" ht="63.75" x14ac:dyDescent="0.2">
      <c r="A165">
        <v>164</v>
      </c>
      <c r="B165" s="18" t="s">
        <v>121</v>
      </c>
      <c r="C165" s="13" t="s">
        <v>122</v>
      </c>
      <c r="D165" s="14">
        <v>45216</v>
      </c>
      <c r="E165" s="15"/>
      <c r="F165" s="15" t="s">
        <v>392</v>
      </c>
      <c r="G165" s="10"/>
      <c r="H165" s="15"/>
      <c r="I165" s="16"/>
      <c r="J165" s="23"/>
      <c r="K165" s="16">
        <v>2</v>
      </c>
      <c r="L165" s="15"/>
      <c r="M165" s="16"/>
      <c r="N165" s="16"/>
      <c r="O165" s="16"/>
      <c r="P165" s="16"/>
      <c r="Q165" s="16"/>
    </row>
    <row r="166" spans="1:17" ht="51" x14ac:dyDescent="0.2">
      <c r="A166">
        <v>165</v>
      </c>
      <c r="B166" s="18" t="s">
        <v>149</v>
      </c>
      <c r="C166" s="13" t="s">
        <v>150</v>
      </c>
      <c r="D166" s="14">
        <v>45216</v>
      </c>
      <c r="E166" s="15"/>
      <c r="F166" s="15" t="s">
        <v>835</v>
      </c>
      <c r="G166" s="10">
        <v>4000</v>
      </c>
      <c r="H166" s="15" t="s">
        <v>535</v>
      </c>
      <c r="I166" s="16"/>
      <c r="J166" s="23"/>
      <c r="K166" s="8">
        <v>3</v>
      </c>
      <c r="L166" s="15"/>
      <c r="M166" s="16"/>
      <c r="N166" s="16"/>
      <c r="O166" s="16"/>
      <c r="P166" s="16"/>
      <c r="Q166" s="16"/>
    </row>
    <row r="167" spans="1:17" ht="38.25" x14ac:dyDescent="0.2">
      <c r="A167">
        <v>166</v>
      </c>
      <c r="B167" s="5" t="s">
        <v>582</v>
      </c>
      <c r="C167" s="13" t="s">
        <v>224</v>
      </c>
      <c r="D167" s="14">
        <v>45218</v>
      </c>
      <c r="E167" s="15"/>
      <c r="F167" s="15" t="s">
        <v>583</v>
      </c>
      <c r="G167" s="10"/>
      <c r="H167" s="15" t="s">
        <v>585</v>
      </c>
      <c r="I167" s="16"/>
      <c r="J167" s="23"/>
      <c r="K167" s="16">
        <v>2</v>
      </c>
      <c r="L167" s="15"/>
      <c r="M167" s="16"/>
      <c r="N167" s="16"/>
      <c r="O167" s="16"/>
      <c r="P167" s="16"/>
      <c r="Q167" s="16"/>
    </row>
    <row r="168" spans="1:17" ht="51" x14ac:dyDescent="0.2">
      <c r="A168">
        <v>167</v>
      </c>
      <c r="B168" s="5" t="s">
        <v>355</v>
      </c>
      <c r="C168" s="13" t="s">
        <v>31</v>
      </c>
      <c r="D168" s="14">
        <v>45218</v>
      </c>
      <c r="E168" s="15"/>
      <c r="F168" s="15" t="s">
        <v>356</v>
      </c>
      <c r="G168" s="10">
        <v>1500</v>
      </c>
      <c r="H168" s="15" t="s">
        <v>357</v>
      </c>
      <c r="I168" s="16"/>
      <c r="J168" s="23"/>
      <c r="K168" s="16">
        <v>3</v>
      </c>
      <c r="L168" s="15"/>
      <c r="M168" s="16"/>
      <c r="N168" s="16"/>
      <c r="O168" s="16"/>
      <c r="P168" s="16"/>
      <c r="Q168" s="16"/>
    </row>
    <row r="169" spans="1:17" ht="38.25" x14ac:dyDescent="0.2">
      <c r="A169">
        <v>168</v>
      </c>
      <c r="B169" s="5" t="s">
        <v>429</v>
      </c>
      <c r="C169" s="13" t="s">
        <v>60</v>
      </c>
      <c r="D169" s="14">
        <v>45224</v>
      </c>
      <c r="E169" s="15"/>
      <c r="F169" s="15" t="s">
        <v>392</v>
      </c>
      <c r="G169" s="10">
        <v>9000</v>
      </c>
      <c r="H169" s="15" t="s">
        <v>316</v>
      </c>
      <c r="I169" s="16"/>
      <c r="J169" s="23"/>
      <c r="K169" s="16">
        <v>3</v>
      </c>
      <c r="L169" s="15"/>
      <c r="M169" s="16"/>
      <c r="N169" s="16"/>
      <c r="O169" s="16"/>
      <c r="P169" s="16"/>
      <c r="Q169" s="16"/>
    </row>
    <row r="170" spans="1:17" ht="165.75" x14ac:dyDescent="0.2">
      <c r="A170">
        <v>169</v>
      </c>
      <c r="B170" s="5" t="s">
        <v>405</v>
      </c>
      <c r="C170" s="13" t="s">
        <v>50</v>
      </c>
      <c r="D170" s="14">
        <v>45224</v>
      </c>
      <c r="E170" s="15" t="s">
        <v>408</v>
      </c>
      <c r="F170" s="15" t="s">
        <v>407</v>
      </c>
      <c r="G170" s="10">
        <v>6752</v>
      </c>
      <c r="H170" s="15" t="s">
        <v>406</v>
      </c>
      <c r="I170" s="16"/>
      <c r="J170" s="23"/>
      <c r="K170" s="16">
        <v>4</v>
      </c>
      <c r="L170" s="15"/>
      <c r="M170" s="16"/>
      <c r="N170" s="16"/>
      <c r="O170" s="16"/>
      <c r="P170" s="16"/>
      <c r="Q170" s="16"/>
    </row>
    <row r="171" spans="1:17" ht="38.25" x14ac:dyDescent="0.2">
      <c r="A171">
        <v>170</v>
      </c>
      <c r="B171" s="5" t="s">
        <v>475</v>
      </c>
      <c r="C171" s="13" t="s">
        <v>84</v>
      </c>
      <c r="D171" s="14">
        <v>45225</v>
      </c>
      <c r="E171" s="15"/>
      <c r="F171" s="15" t="s">
        <v>476</v>
      </c>
      <c r="G171" s="10">
        <v>24000</v>
      </c>
      <c r="H171" s="15" t="s">
        <v>318</v>
      </c>
      <c r="I171" s="16"/>
      <c r="J171" s="23"/>
      <c r="K171" s="16">
        <v>3</v>
      </c>
      <c r="L171" s="15"/>
      <c r="M171" s="16"/>
      <c r="N171" s="16"/>
      <c r="O171" s="16"/>
      <c r="P171" s="16"/>
      <c r="Q171" s="16"/>
    </row>
    <row r="172" spans="1:17" ht="38.25" x14ac:dyDescent="0.2">
      <c r="A172">
        <v>171</v>
      </c>
      <c r="B172" s="5" t="s">
        <v>480</v>
      </c>
      <c r="C172" s="13" t="s">
        <v>86</v>
      </c>
      <c r="D172" s="14">
        <v>45225</v>
      </c>
      <c r="E172" s="15"/>
      <c r="F172" s="15"/>
      <c r="G172" s="10"/>
      <c r="H172" s="15"/>
      <c r="I172" s="16"/>
      <c r="J172" s="23"/>
      <c r="K172" s="16">
        <v>1</v>
      </c>
      <c r="L172" s="15"/>
      <c r="M172" s="16"/>
      <c r="N172" s="16"/>
      <c r="O172" s="16"/>
      <c r="P172" s="16"/>
      <c r="Q172" s="16"/>
    </row>
    <row r="173" spans="1:17" ht="38.25" x14ac:dyDescent="0.2">
      <c r="A173">
        <v>172</v>
      </c>
      <c r="B173" s="18" t="s">
        <v>119</v>
      </c>
      <c r="C173" s="13" t="s">
        <v>120</v>
      </c>
      <c r="D173" s="14">
        <v>45226</v>
      </c>
      <c r="E173" s="15"/>
      <c r="F173" s="15" t="s">
        <v>518</v>
      </c>
      <c r="G173" s="10"/>
      <c r="H173" s="15" t="s">
        <v>517</v>
      </c>
      <c r="I173" s="16"/>
      <c r="J173" s="23"/>
      <c r="K173" s="16">
        <v>2</v>
      </c>
      <c r="L173" s="15"/>
      <c r="M173" s="16"/>
      <c r="N173" s="16"/>
      <c r="O173" s="16"/>
      <c r="P173" s="16"/>
      <c r="Q173" s="16"/>
    </row>
    <row r="174" spans="1:17" ht="38.25" x14ac:dyDescent="0.2">
      <c r="A174">
        <v>173</v>
      </c>
      <c r="B174" s="5" t="s">
        <v>497</v>
      </c>
      <c r="C174" s="13" t="s">
        <v>95</v>
      </c>
      <c r="D174" s="14">
        <v>45226</v>
      </c>
      <c r="E174" s="15"/>
      <c r="F174" s="15" t="s">
        <v>498</v>
      </c>
      <c r="G174" s="10"/>
      <c r="H174" s="15"/>
      <c r="I174" s="16"/>
      <c r="J174" s="23"/>
      <c r="K174" s="16">
        <v>2</v>
      </c>
      <c r="L174" s="15"/>
      <c r="M174" s="16"/>
      <c r="N174" s="16"/>
      <c r="O174" s="16"/>
      <c r="P174" s="16"/>
      <c r="Q174" s="16"/>
    </row>
    <row r="175" spans="1:17" ht="38.25" x14ac:dyDescent="0.2">
      <c r="A175">
        <v>174</v>
      </c>
      <c r="B175" s="5" t="s">
        <v>439</v>
      </c>
      <c r="C175" s="13" t="s">
        <v>67</v>
      </c>
      <c r="D175" s="14">
        <v>45226</v>
      </c>
      <c r="E175" s="15"/>
      <c r="F175" s="15" t="s">
        <v>440</v>
      </c>
      <c r="G175" s="10"/>
      <c r="H175" s="15"/>
      <c r="I175" s="16"/>
      <c r="J175" s="23"/>
      <c r="K175" s="16">
        <v>2</v>
      </c>
      <c r="L175" s="15"/>
      <c r="M175" s="16"/>
      <c r="N175" s="16"/>
      <c r="O175" s="16"/>
      <c r="P175" s="16"/>
      <c r="Q175" s="16"/>
    </row>
    <row r="176" spans="1:17" ht="51" x14ac:dyDescent="0.2">
      <c r="A176">
        <v>175</v>
      </c>
      <c r="B176" s="18" t="s">
        <v>145</v>
      </c>
      <c r="C176" s="13" t="s">
        <v>146</v>
      </c>
      <c r="D176" s="14">
        <v>45226</v>
      </c>
      <c r="E176" s="15"/>
      <c r="F176" s="15"/>
      <c r="G176" s="10"/>
      <c r="H176" s="15"/>
      <c r="I176" s="16"/>
      <c r="J176" s="23"/>
      <c r="K176" s="16">
        <v>1</v>
      </c>
      <c r="L176" s="15" t="s">
        <v>531</v>
      </c>
      <c r="M176" s="16"/>
      <c r="N176" s="16"/>
      <c r="O176" s="16"/>
      <c r="P176" s="16"/>
      <c r="Q176" s="16"/>
    </row>
    <row r="177" spans="1:17" ht="38.25" x14ac:dyDescent="0.2">
      <c r="A177">
        <v>176</v>
      </c>
      <c r="B177" s="18" t="s">
        <v>191</v>
      </c>
      <c r="C177" s="13" t="s">
        <v>192</v>
      </c>
      <c r="D177" s="14">
        <v>45227</v>
      </c>
      <c r="E177" s="15"/>
      <c r="F177" s="15" t="s">
        <v>392</v>
      </c>
      <c r="G177" s="10"/>
      <c r="H177" s="15" t="s">
        <v>316</v>
      </c>
      <c r="I177" s="16"/>
      <c r="J177" s="23"/>
      <c r="K177" s="16">
        <v>2</v>
      </c>
      <c r="L177" s="15"/>
      <c r="M177" s="16"/>
      <c r="N177" s="16"/>
      <c r="O177" s="16"/>
      <c r="P177" s="16"/>
      <c r="Q177" s="16"/>
    </row>
    <row r="178" spans="1:17" ht="38.25" x14ac:dyDescent="0.2">
      <c r="A178">
        <v>177</v>
      </c>
      <c r="B178" s="5" t="s">
        <v>398</v>
      </c>
      <c r="C178" s="13" t="s">
        <v>47</v>
      </c>
      <c r="D178" s="14">
        <v>45227</v>
      </c>
      <c r="E178" s="15" t="s">
        <v>399</v>
      </c>
      <c r="F178" s="15" t="s">
        <v>397</v>
      </c>
      <c r="G178" s="10"/>
      <c r="H178" s="15"/>
      <c r="I178" s="16">
        <v>1</v>
      </c>
      <c r="J178" s="23"/>
      <c r="K178" s="16">
        <v>3</v>
      </c>
      <c r="L178" s="15" t="s">
        <v>400</v>
      </c>
      <c r="M178" s="16"/>
      <c r="N178" s="16"/>
      <c r="O178" s="16"/>
      <c r="P178" s="16"/>
      <c r="Q178" s="16"/>
    </row>
    <row r="179" spans="1:17" ht="38.25" x14ac:dyDescent="0.2">
      <c r="A179">
        <v>178</v>
      </c>
      <c r="B179" s="5" t="s">
        <v>501</v>
      </c>
      <c r="C179" s="13" t="s">
        <v>97</v>
      </c>
      <c r="D179" s="14">
        <v>45227</v>
      </c>
      <c r="E179" s="15"/>
      <c r="F179" s="15" t="s">
        <v>397</v>
      </c>
      <c r="G179" s="10"/>
      <c r="H179" s="15"/>
      <c r="I179" s="16"/>
      <c r="J179" s="23"/>
      <c r="K179" s="16">
        <v>2</v>
      </c>
      <c r="L179" s="15"/>
      <c r="M179" s="16"/>
      <c r="N179" s="16"/>
      <c r="O179" s="16"/>
      <c r="P179" s="16"/>
      <c r="Q179" s="16"/>
    </row>
    <row r="180" spans="1:17" ht="51" x14ac:dyDescent="0.2">
      <c r="A180">
        <v>179</v>
      </c>
      <c r="B180" s="5" t="s">
        <v>460</v>
      </c>
      <c r="C180" s="13" t="s">
        <v>76</v>
      </c>
      <c r="D180" s="14">
        <v>45228</v>
      </c>
      <c r="E180" s="15"/>
      <c r="F180" s="15" t="s">
        <v>461</v>
      </c>
      <c r="G180" s="10"/>
      <c r="H180" s="15"/>
      <c r="I180" s="16"/>
      <c r="J180" s="23"/>
      <c r="K180" s="16">
        <v>2</v>
      </c>
      <c r="L180" s="15"/>
      <c r="M180" s="16"/>
      <c r="N180" s="16"/>
      <c r="O180" s="16"/>
      <c r="P180" s="16"/>
      <c r="Q180" s="16"/>
    </row>
    <row r="181" spans="1:17" ht="38.25" x14ac:dyDescent="0.2">
      <c r="A181">
        <v>180</v>
      </c>
      <c r="B181" s="5" t="s">
        <v>471</v>
      </c>
      <c r="C181" s="13" t="s">
        <v>81</v>
      </c>
      <c r="D181" s="14">
        <v>45228</v>
      </c>
      <c r="E181" s="15"/>
      <c r="F181" s="15" t="s">
        <v>397</v>
      </c>
      <c r="G181" s="10"/>
      <c r="H181" s="15"/>
      <c r="I181" s="16"/>
      <c r="J181" s="23"/>
      <c r="K181" s="16">
        <v>2</v>
      </c>
      <c r="L181" s="15"/>
      <c r="M181" s="16"/>
      <c r="N181" s="16"/>
      <c r="O181" s="16"/>
      <c r="P181" s="16"/>
      <c r="Q181" s="16"/>
    </row>
    <row r="182" spans="1:17" ht="38.25" x14ac:dyDescent="0.2">
      <c r="A182">
        <v>181</v>
      </c>
      <c r="B182" s="18" t="s">
        <v>181</v>
      </c>
      <c r="C182" s="13" t="s">
        <v>182</v>
      </c>
      <c r="D182" s="14">
        <v>45229</v>
      </c>
      <c r="E182" s="15"/>
      <c r="F182" s="15" t="s">
        <v>550</v>
      </c>
      <c r="G182" s="10"/>
      <c r="H182" s="15" t="s">
        <v>551</v>
      </c>
      <c r="I182" s="16"/>
      <c r="J182" s="23"/>
      <c r="K182" s="16">
        <v>2</v>
      </c>
      <c r="L182" s="15"/>
      <c r="M182" s="16"/>
      <c r="N182" s="16"/>
      <c r="O182" s="16"/>
      <c r="P182" s="16"/>
      <c r="Q182" s="16"/>
    </row>
    <row r="183" spans="1:17" ht="51" x14ac:dyDescent="0.2">
      <c r="A183">
        <v>182</v>
      </c>
      <c r="B183" s="5" t="s">
        <v>472</v>
      </c>
      <c r="C183" s="13" t="s">
        <v>82</v>
      </c>
      <c r="D183" s="14">
        <v>45229</v>
      </c>
      <c r="E183" s="15"/>
      <c r="F183" s="15" t="s">
        <v>473</v>
      </c>
      <c r="G183" s="10">
        <v>4800</v>
      </c>
      <c r="H183" s="15"/>
      <c r="I183" s="16"/>
      <c r="J183" s="23"/>
      <c r="K183" s="16">
        <v>3</v>
      </c>
      <c r="L183" s="15"/>
      <c r="M183" s="16"/>
      <c r="N183" s="16"/>
      <c r="O183" s="16"/>
      <c r="P183" s="16"/>
      <c r="Q183" s="16"/>
    </row>
    <row r="184" spans="1:17" ht="51" x14ac:dyDescent="0.2">
      <c r="A184">
        <v>183</v>
      </c>
      <c r="B184" s="18" t="s">
        <v>105</v>
      </c>
      <c r="C184" s="13" t="s">
        <v>106</v>
      </c>
      <c r="D184" s="14">
        <v>45229</v>
      </c>
      <c r="E184" s="15"/>
      <c r="F184" s="15" t="s">
        <v>473</v>
      </c>
      <c r="G184" s="10">
        <v>4800</v>
      </c>
      <c r="H184" s="15"/>
      <c r="I184" s="16"/>
      <c r="J184" s="23"/>
      <c r="K184" s="16">
        <v>3</v>
      </c>
      <c r="L184" s="15"/>
      <c r="M184" s="16"/>
      <c r="N184" s="16"/>
      <c r="O184" s="16"/>
      <c r="P184" s="16"/>
      <c r="Q184" s="16"/>
    </row>
    <row r="185" spans="1:17" ht="38.25" x14ac:dyDescent="0.2">
      <c r="A185">
        <v>184</v>
      </c>
      <c r="B185" s="18" t="s">
        <v>165</v>
      </c>
      <c r="C185" s="13" t="s">
        <v>166</v>
      </c>
      <c r="D185" s="14">
        <v>45230</v>
      </c>
      <c r="E185" s="15"/>
      <c r="F185" s="15" t="s">
        <v>836</v>
      </c>
      <c r="G185" s="10"/>
      <c r="H185" s="15"/>
      <c r="I185" s="16"/>
      <c r="J185" s="16">
        <v>1</v>
      </c>
      <c r="K185" s="16">
        <v>2</v>
      </c>
      <c r="L185" s="15" t="s">
        <v>837</v>
      </c>
      <c r="M185" s="16"/>
      <c r="N185" s="16"/>
      <c r="O185" s="16"/>
      <c r="P185" s="16"/>
      <c r="Q185" s="16"/>
    </row>
    <row r="186" spans="1:17" ht="38.25" x14ac:dyDescent="0.2">
      <c r="A186">
        <v>185</v>
      </c>
      <c r="B186" s="5" t="s">
        <v>364</v>
      </c>
      <c r="C186" s="13" t="s">
        <v>34</v>
      </c>
      <c r="D186" s="14">
        <v>45231</v>
      </c>
      <c r="E186" s="15"/>
      <c r="F186" s="15"/>
      <c r="G186" s="10"/>
      <c r="H186" s="15"/>
      <c r="I186" s="16"/>
      <c r="J186" s="23"/>
      <c r="K186" s="16">
        <v>1</v>
      </c>
      <c r="L186" s="15" t="s">
        <v>365</v>
      </c>
      <c r="M186" s="16"/>
      <c r="N186" s="16"/>
      <c r="O186" s="16"/>
      <c r="P186" s="16"/>
      <c r="Q186" s="16"/>
    </row>
    <row r="187" spans="1:17" ht="63.75" x14ac:dyDescent="0.2">
      <c r="A187">
        <v>186</v>
      </c>
      <c r="B187" s="18" t="s">
        <v>2</v>
      </c>
      <c r="C187" s="13" t="s">
        <v>3</v>
      </c>
      <c r="D187" s="14">
        <v>45232</v>
      </c>
      <c r="E187" s="15" t="s">
        <v>301</v>
      </c>
      <c r="F187" s="15" t="s">
        <v>302</v>
      </c>
      <c r="G187" s="10">
        <v>1314</v>
      </c>
      <c r="H187" s="15"/>
      <c r="I187" s="16"/>
      <c r="J187" s="23"/>
      <c r="K187" s="16">
        <v>4</v>
      </c>
      <c r="L187" s="15"/>
      <c r="M187" s="16"/>
      <c r="N187" s="16"/>
      <c r="O187" s="16"/>
      <c r="P187" s="16"/>
      <c r="Q187" s="16"/>
    </row>
    <row r="188" spans="1:17" ht="51" x14ac:dyDescent="0.2">
      <c r="A188">
        <v>187</v>
      </c>
      <c r="B188" s="18" t="s">
        <v>201</v>
      </c>
      <c r="C188" s="13" t="s">
        <v>202</v>
      </c>
      <c r="D188" s="14">
        <v>45233</v>
      </c>
      <c r="E188" s="15"/>
      <c r="F188" s="15" t="s">
        <v>559</v>
      </c>
      <c r="G188" s="10"/>
      <c r="H188" s="15"/>
      <c r="I188" s="16">
        <v>1</v>
      </c>
      <c r="J188" s="23"/>
      <c r="K188" s="16">
        <v>2</v>
      </c>
      <c r="L188" s="15"/>
      <c r="M188" s="16"/>
      <c r="N188" s="16"/>
      <c r="O188" s="16"/>
      <c r="P188" s="16"/>
      <c r="Q188" s="16"/>
    </row>
    <row r="189" spans="1:17" ht="51" x14ac:dyDescent="0.2">
      <c r="A189">
        <v>188</v>
      </c>
      <c r="B189" s="5" t="s">
        <v>339</v>
      </c>
      <c r="C189" s="13" t="s">
        <v>26</v>
      </c>
      <c r="D189" s="14">
        <v>45233</v>
      </c>
      <c r="E189" s="15"/>
      <c r="F189" s="15" t="s">
        <v>340</v>
      </c>
      <c r="G189" s="10">
        <v>1022</v>
      </c>
      <c r="H189" s="15" t="s">
        <v>341</v>
      </c>
      <c r="I189" s="16"/>
      <c r="J189" s="23"/>
      <c r="K189" s="16">
        <v>3</v>
      </c>
      <c r="L189" s="15"/>
      <c r="M189" s="16"/>
      <c r="N189" s="16"/>
      <c r="O189" s="16"/>
      <c r="P189" s="16"/>
      <c r="Q189" s="16"/>
    </row>
    <row r="190" spans="1:17" ht="38.25" x14ac:dyDescent="0.2">
      <c r="A190">
        <v>189</v>
      </c>
      <c r="B190" s="5" t="s">
        <v>326</v>
      </c>
      <c r="C190" s="13" t="s">
        <v>21</v>
      </c>
      <c r="D190" s="14">
        <v>45235</v>
      </c>
      <c r="E190" s="15"/>
      <c r="F190" s="15" t="s">
        <v>327</v>
      </c>
      <c r="G190" s="10"/>
      <c r="H190" s="15"/>
      <c r="I190" s="16"/>
      <c r="J190" s="23"/>
      <c r="K190" s="16">
        <v>2</v>
      </c>
      <c r="L190" s="15"/>
      <c r="M190" s="16"/>
      <c r="N190" s="16"/>
      <c r="O190" s="16"/>
      <c r="P190" s="16"/>
      <c r="Q190" s="16"/>
    </row>
    <row r="191" spans="1:17" ht="38.25" x14ac:dyDescent="0.2">
      <c r="A191">
        <v>190</v>
      </c>
      <c r="B191" s="5" t="s">
        <v>502</v>
      </c>
      <c r="C191" s="13" t="s">
        <v>98</v>
      </c>
      <c r="D191" s="14">
        <v>45236</v>
      </c>
      <c r="E191" s="15"/>
      <c r="F191" s="15"/>
      <c r="G191" s="10"/>
      <c r="H191" s="15"/>
      <c r="I191" s="16"/>
      <c r="J191" s="23"/>
      <c r="K191" s="16">
        <v>1</v>
      </c>
      <c r="L191" s="15"/>
      <c r="M191" s="16"/>
      <c r="N191" s="16"/>
      <c r="O191" s="16"/>
      <c r="P191" s="16"/>
      <c r="Q191" s="16"/>
    </row>
    <row r="192" spans="1:17" ht="38.25" x14ac:dyDescent="0.2">
      <c r="A192">
        <v>191</v>
      </c>
      <c r="B192" s="5" t="s">
        <v>481</v>
      </c>
      <c r="C192" s="13" t="s">
        <v>87</v>
      </c>
      <c r="D192" s="14">
        <v>45238</v>
      </c>
      <c r="E192" s="15"/>
      <c r="F192" s="15"/>
      <c r="G192" s="10"/>
      <c r="H192" s="15"/>
      <c r="I192" s="16"/>
      <c r="J192" s="23"/>
      <c r="K192" s="16">
        <v>1</v>
      </c>
      <c r="L192" s="15"/>
      <c r="M192" s="16"/>
      <c r="N192" s="16"/>
      <c r="O192" s="16"/>
      <c r="P192" s="16"/>
      <c r="Q192" s="16"/>
    </row>
    <row r="193" spans="1:17" ht="38.25" x14ac:dyDescent="0.2">
      <c r="A193">
        <v>192</v>
      </c>
      <c r="B193" s="5" t="s">
        <v>328</v>
      </c>
      <c r="C193" s="13" t="s">
        <v>22</v>
      </c>
      <c r="D193" s="14">
        <v>45240</v>
      </c>
      <c r="E193" s="15" t="s">
        <v>301</v>
      </c>
      <c r="F193" s="15" t="s">
        <v>329</v>
      </c>
      <c r="G193" s="10"/>
      <c r="H193" s="15"/>
      <c r="I193" s="16"/>
      <c r="J193" s="23"/>
      <c r="K193" s="16">
        <v>3</v>
      </c>
      <c r="L193" s="15"/>
      <c r="M193" s="16"/>
      <c r="N193" s="16"/>
      <c r="O193" s="16"/>
      <c r="P193" s="16"/>
      <c r="Q193" s="16"/>
    </row>
    <row r="194" spans="1:17" ht="51" x14ac:dyDescent="0.2">
      <c r="A194">
        <v>193</v>
      </c>
      <c r="B194" s="5" t="s">
        <v>452</v>
      </c>
      <c r="C194" s="13" t="s">
        <v>73</v>
      </c>
      <c r="D194" s="14">
        <v>45240</v>
      </c>
      <c r="E194" s="15"/>
      <c r="F194" s="15" t="s">
        <v>453</v>
      </c>
      <c r="G194" s="10"/>
      <c r="H194" s="15"/>
      <c r="I194" s="16"/>
      <c r="J194" s="23"/>
      <c r="K194" s="16">
        <v>2</v>
      </c>
      <c r="L194" s="15"/>
      <c r="M194" s="16"/>
      <c r="N194" s="16"/>
      <c r="O194" s="16"/>
      <c r="P194" s="16"/>
      <c r="Q194" s="16"/>
    </row>
    <row r="195" spans="1:17" ht="38.25" x14ac:dyDescent="0.2">
      <c r="A195">
        <v>194</v>
      </c>
      <c r="B195" s="18" t="s">
        <v>139</v>
      </c>
      <c r="C195" s="13" t="s">
        <v>140</v>
      </c>
      <c r="D195" s="14">
        <v>45241</v>
      </c>
      <c r="E195" s="15"/>
      <c r="F195" s="15" t="s">
        <v>526</v>
      </c>
      <c r="G195" s="10"/>
      <c r="H195" s="15"/>
      <c r="I195" s="16"/>
      <c r="J195" s="23"/>
      <c r="K195" s="16">
        <v>2</v>
      </c>
      <c r="L195" s="15"/>
      <c r="M195" s="16"/>
      <c r="N195" s="16"/>
      <c r="O195" s="16"/>
      <c r="P195" s="16"/>
      <c r="Q195" s="16"/>
    </row>
    <row r="196" spans="1:17" ht="51" x14ac:dyDescent="0.2">
      <c r="A196">
        <v>195</v>
      </c>
      <c r="B196" s="5" t="s">
        <v>366</v>
      </c>
      <c r="C196" s="13" t="s">
        <v>35</v>
      </c>
      <c r="D196" s="14">
        <v>45242</v>
      </c>
      <c r="E196" s="15"/>
      <c r="F196" s="15" t="s">
        <v>327</v>
      </c>
      <c r="G196" s="10"/>
      <c r="H196" s="15"/>
      <c r="I196" s="16"/>
      <c r="J196" s="23"/>
      <c r="K196" s="16">
        <v>2</v>
      </c>
      <c r="L196" s="15"/>
      <c r="M196" s="16"/>
      <c r="N196" s="16"/>
      <c r="O196" s="16"/>
      <c r="P196" s="16"/>
      <c r="Q196" s="16"/>
    </row>
    <row r="197" spans="1:17" ht="38.25" x14ac:dyDescent="0.2">
      <c r="A197">
        <v>196</v>
      </c>
      <c r="B197" s="18" t="s">
        <v>169</v>
      </c>
      <c r="C197" s="13" t="s">
        <v>170</v>
      </c>
      <c r="D197" s="14">
        <v>45242</v>
      </c>
      <c r="E197" s="15"/>
      <c r="F197" s="15"/>
      <c r="G197" s="10"/>
      <c r="H197" s="15"/>
      <c r="I197" s="16"/>
      <c r="J197" s="23"/>
      <c r="K197" s="16">
        <v>1</v>
      </c>
      <c r="L197" s="15"/>
      <c r="M197" s="16"/>
      <c r="N197" s="16"/>
      <c r="O197" s="16"/>
      <c r="P197" s="16"/>
      <c r="Q197" s="16"/>
    </row>
    <row r="198" spans="1:17" ht="38.25" x14ac:dyDescent="0.2">
      <c r="A198">
        <v>197</v>
      </c>
      <c r="B198" s="5" t="s">
        <v>352</v>
      </c>
      <c r="C198" s="13" t="s">
        <v>30</v>
      </c>
      <c r="D198" s="14">
        <v>45243</v>
      </c>
      <c r="E198" s="15" t="s">
        <v>301</v>
      </c>
      <c r="F198" s="15" t="s">
        <v>354</v>
      </c>
      <c r="G198" s="10">
        <v>2002</v>
      </c>
      <c r="H198" s="15" t="s">
        <v>353</v>
      </c>
      <c r="I198" s="16"/>
      <c r="J198" s="23"/>
      <c r="K198" s="16">
        <v>4</v>
      </c>
      <c r="L198" s="15"/>
      <c r="M198" s="16"/>
      <c r="N198" s="16"/>
      <c r="O198" s="16"/>
      <c r="P198" s="16"/>
      <c r="Q198" s="16"/>
    </row>
    <row r="199" spans="1:17" ht="51" x14ac:dyDescent="0.2">
      <c r="A199">
        <v>198</v>
      </c>
      <c r="B199" s="5" t="s">
        <v>320</v>
      </c>
      <c r="C199" s="13" t="s">
        <v>18</v>
      </c>
      <c r="D199" s="14">
        <v>45243</v>
      </c>
      <c r="E199" s="15" t="s">
        <v>301</v>
      </c>
      <c r="F199" s="15" t="s">
        <v>349</v>
      </c>
      <c r="G199" s="10">
        <v>1000</v>
      </c>
      <c r="H199" s="15" t="s">
        <v>350</v>
      </c>
      <c r="I199" s="16"/>
      <c r="J199" s="23"/>
      <c r="K199" s="16">
        <v>4</v>
      </c>
      <c r="L199" s="15"/>
      <c r="M199" s="16"/>
      <c r="N199" s="16"/>
      <c r="O199" s="16"/>
      <c r="P199" s="16"/>
      <c r="Q199" s="16"/>
    </row>
    <row r="200" spans="1:17" ht="127.5" x14ac:dyDescent="0.2">
      <c r="A200">
        <v>199</v>
      </c>
      <c r="B200" s="5" t="s">
        <v>464</v>
      </c>
      <c r="C200" s="13" t="s">
        <v>78</v>
      </c>
      <c r="D200" s="14">
        <v>45243</v>
      </c>
      <c r="E200" s="15"/>
      <c r="F200" s="15" t="s">
        <v>465</v>
      </c>
      <c r="G200" s="10"/>
      <c r="H200" s="15"/>
      <c r="I200" s="16"/>
      <c r="J200" s="23"/>
      <c r="K200" s="16">
        <v>2</v>
      </c>
      <c r="L200" s="15" t="s">
        <v>466</v>
      </c>
      <c r="M200" s="16"/>
      <c r="N200" s="16"/>
      <c r="O200" s="16"/>
      <c r="P200" s="16"/>
      <c r="Q200" s="16"/>
    </row>
    <row r="201" spans="1:17" ht="63.75" x14ac:dyDescent="0.2">
      <c r="A201">
        <v>200</v>
      </c>
      <c r="B201" s="5" t="s">
        <v>443</v>
      </c>
      <c r="C201" s="13" t="s">
        <v>69</v>
      </c>
      <c r="D201" s="14">
        <v>45244</v>
      </c>
      <c r="E201" s="15"/>
      <c r="F201" s="15" t="s">
        <v>445</v>
      </c>
      <c r="G201" s="10"/>
      <c r="H201" s="15"/>
      <c r="I201" s="16"/>
      <c r="J201" s="23"/>
      <c r="K201" s="16">
        <v>2</v>
      </c>
      <c r="L201" s="15"/>
      <c r="M201" s="16"/>
      <c r="N201" s="16"/>
      <c r="O201" s="16"/>
      <c r="P201" s="16"/>
      <c r="Q201" s="16"/>
    </row>
    <row r="202" spans="1:17" ht="76.5" x14ac:dyDescent="0.2">
      <c r="A202">
        <v>201</v>
      </c>
      <c r="B202" s="5" t="s">
        <v>441</v>
      </c>
      <c r="C202" s="13" t="s">
        <v>68</v>
      </c>
      <c r="D202" s="14">
        <v>45244</v>
      </c>
      <c r="E202" s="15"/>
      <c r="F202" s="15" t="s">
        <v>442</v>
      </c>
      <c r="G202" s="10">
        <v>40000</v>
      </c>
      <c r="H202" s="15" t="s">
        <v>444</v>
      </c>
      <c r="I202" s="16"/>
      <c r="J202" s="23"/>
      <c r="K202" s="16">
        <v>3</v>
      </c>
      <c r="L202" s="15"/>
      <c r="M202" s="16"/>
      <c r="N202" s="16"/>
      <c r="O202" s="16"/>
      <c r="P202" s="16"/>
      <c r="Q202" s="16"/>
    </row>
    <row r="203" spans="1:17" ht="51" x14ac:dyDescent="0.2">
      <c r="A203">
        <v>202</v>
      </c>
      <c r="B203" s="5" t="s">
        <v>427</v>
      </c>
      <c r="C203" s="13" t="s">
        <v>59</v>
      </c>
      <c r="D203" s="14">
        <v>45245</v>
      </c>
      <c r="E203" s="15"/>
      <c r="F203" s="15" t="s">
        <v>428</v>
      </c>
      <c r="G203" s="10"/>
      <c r="H203" s="15"/>
      <c r="I203" s="16"/>
      <c r="J203" s="23"/>
      <c r="K203" s="16">
        <v>2</v>
      </c>
      <c r="L203" s="15"/>
      <c r="M203" s="16"/>
      <c r="N203" s="16"/>
      <c r="O203" s="16"/>
      <c r="P203" s="16"/>
      <c r="Q203" s="16"/>
    </row>
    <row r="204" spans="1:17" ht="51" x14ac:dyDescent="0.2">
      <c r="A204">
        <v>203</v>
      </c>
      <c r="B204" s="5" t="s">
        <v>311</v>
      </c>
      <c r="C204" s="13" t="s">
        <v>16</v>
      </c>
      <c r="D204" s="14">
        <v>45246</v>
      </c>
      <c r="E204" s="15"/>
      <c r="F204" s="15" t="s">
        <v>312</v>
      </c>
      <c r="G204" s="10">
        <v>1850</v>
      </c>
      <c r="H204" s="15" t="s">
        <v>316</v>
      </c>
      <c r="I204" s="16"/>
      <c r="J204" s="23"/>
      <c r="K204" s="16">
        <v>3</v>
      </c>
      <c r="L204" s="15" t="s">
        <v>313</v>
      </c>
      <c r="M204" s="16"/>
      <c r="N204" s="16"/>
      <c r="O204" s="16"/>
      <c r="P204" s="16"/>
      <c r="Q204" s="16"/>
    </row>
    <row r="205" spans="1:17" ht="63.75" x14ac:dyDescent="0.2">
      <c r="A205">
        <v>204</v>
      </c>
      <c r="B205" s="5" t="s">
        <v>321</v>
      </c>
      <c r="C205" s="13" t="s">
        <v>19</v>
      </c>
      <c r="D205" s="14">
        <v>45246</v>
      </c>
      <c r="E205" s="15"/>
      <c r="F205" s="15" t="s">
        <v>348</v>
      </c>
      <c r="G205" s="10">
        <v>1000</v>
      </c>
      <c r="H205" s="15" t="s">
        <v>322</v>
      </c>
      <c r="I205" s="16"/>
      <c r="J205" s="23"/>
      <c r="K205" s="16">
        <v>3</v>
      </c>
      <c r="L205" s="15"/>
      <c r="M205" s="16"/>
      <c r="N205" s="16"/>
      <c r="O205" s="16"/>
      <c r="P205" s="16"/>
      <c r="Q205" s="16"/>
    </row>
    <row r="206" spans="1:17" ht="38.25" x14ac:dyDescent="0.2">
      <c r="A206">
        <v>205</v>
      </c>
      <c r="B206" s="5" t="s">
        <v>323</v>
      </c>
      <c r="C206" s="13" t="s">
        <v>20</v>
      </c>
      <c r="D206" s="14">
        <v>45246</v>
      </c>
      <c r="E206" s="15"/>
      <c r="F206" s="15" t="s">
        <v>324</v>
      </c>
      <c r="G206" s="10">
        <v>1000</v>
      </c>
      <c r="H206" s="15" t="s">
        <v>325</v>
      </c>
      <c r="I206" s="16"/>
      <c r="J206" s="23"/>
      <c r="K206" s="16">
        <v>3</v>
      </c>
      <c r="L206" s="15"/>
      <c r="M206" s="16"/>
      <c r="N206" s="16"/>
      <c r="O206" s="16"/>
      <c r="P206" s="16"/>
      <c r="Q206" s="16"/>
    </row>
    <row r="207" spans="1:17" ht="38.25" x14ac:dyDescent="0.2">
      <c r="A207">
        <v>206</v>
      </c>
      <c r="B207" s="5" t="s">
        <v>305</v>
      </c>
      <c r="C207" s="13" t="s">
        <v>12</v>
      </c>
      <c r="D207" s="14">
        <v>45246</v>
      </c>
      <c r="E207" s="15"/>
      <c r="F207" s="15" t="s">
        <v>306</v>
      </c>
      <c r="G207" s="10"/>
      <c r="H207" s="15"/>
      <c r="I207" s="16"/>
      <c r="J207" s="23"/>
      <c r="K207" s="16">
        <v>2</v>
      </c>
      <c r="L207" s="15"/>
      <c r="M207" s="16"/>
      <c r="N207" s="16"/>
      <c r="O207" s="16"/>
      <c r="P207" s="16"/>
      <c r="Q207" s="16"/>
    </row>
    <row r="208" spans="1:17" ht="63.75" x14ac:dyDescent="0.2">
      <c r="A208">
        <v>207</v>
      </c>
      <c r="B208" s="5" t="s">
        <v>421</v>
      </c>
      <c r="C208" s="13" t="s">
        <v>57</v>
      </c>
      <c r="D208" s="14">
        <v>45247</v>
      </c>
      <c r="E208" s="15"/>
      <c r="F208" s="15" t="s">
        <v>422</v>
      </c>
      <c r="G208" s="10"/>
      <c r="H208" s="15"/>
      <c r="I208" s="16"/>
      <c r="J208" s="23"/>
      <c r="K208" s="16">
        <v>2</v>
      </c>
      <c r="L208" s="15"/>
      <c r="M208" s="16"/>
      <c r="N208" s="16"/>
      <c r="O208" s="16"/>
      <c r="P208" s="16"/>
      <c r="Q208" s="16"/>
    </row>
    <row r="209" spans="1:17" ht="63.75" x14ac:dyDescent="0.2">
      <c r="A209">
        <v>208</v>
      </c>
      <c r="B209" s="5" t="s">
        <v>434</v>
      </c>
      <c r="C209" s="13" t="s">
        <v>64</v>
      </c>
      <c r="D209" s="14">
        <v>45250</v>
      </c>
      <c r="E209" s="15"/>
      <c r="F209" s="15" t="s">
        <v>435</v>
      </c>
      <c r="G209" s="10"/>
      <c r="H209" s="15"/>
      <c r="I209" s="16"/>
      <c r="J209" s="23"/>
      <c r="K209" s="16">
        <v>2</v>
      </c>
      <c r="L209" s="15"/>
      <c r="M209" s="16"/>
      <c r="N209" s="16"/>
      <c r="O209" s="16"/>
      <c r="P209" s="16"/>
      <c r="Q209" s="16"/>
    </row>
    <row r="210" spans="1:17" ht="38.25" x14ac:dyDescent="0.2">
      <c r="A210">
        <v>209</v>
      </c>
      <c r="B210" s="5" t="s">
        <v>394</v>
      </c>
      <c r="C210" s="13" t="s">
        <v>45</v>
      </c>
      <c r="D210" s="14">
        <v>45253</v>
      </c>
      <c r="E210" s="15"/>
      <c r="F210" s="15"/>
      <c r="G210" s="10"/>
      <c r="H210" s="15"/>
      <c r="I210" s="16"/>
      <c r="J210" s="23"/>
      <c r="K210" s="16">
        <v>1</v>
      </c>
      <c r="L210" s="15" t="s">
        <v>395</v>
      </c>
      <c r="M210" s="16"/>
      <c r="N210" s="16"/>
      <c r="O210" s="16"/>
      <c r="P210" s="16"/>
      <c r="Q210" s="16"/>
    </row>
    <row r="211" spans="1:17" ht="38.25" x14ac:dyDescent="0.2">
      <c r="A211">
        <v>210</v>
      </c>
      <c r="B211" s="5" t="s">
        <v>333</v>
      </c>
      <c r="C211" s="13" t="s">
        <v>24</v>
      </c>
      <c r="D211" s="14">
        <v>45254</v>
      </c>
      <c r="E211" s="15"/>
      <c r="F211" s="15" t="s">
        <v>334</v>
      </c>
      <c r="G211" s="10"/>
      <c r="H211" s="15"/>
      <c r="I211" s="16"/>
      <c r="J211" s="23"/>
      <c r="K211" s="16">
        <v>2</v>
      </c>
      <c r="L211" s="15"/>
      <c r="M211" s="16"/>
      <c r="N211" s="16"/>
      <c r="O211" s="16"/>
      <c r="P211" s="16"/>
      <c r="Q211" s="16"/>
    </row>
    <row r="212" spans="1:17" ht="38.25" x14ac:dyDescent="0.2">
      <c r="A212">
        <v>211</v>
      </c>
      <c r="B212" s="5" t="s">
        <v>307</v>
      </c>
      <c r="C212" s="13" t="s">
        <v>13</v>
      </c>
      <c r="D212" s="14">
        <v>45254</v>
      </c>
      <c r="E212" s="15" t="s">
        <v>301</v>
      </c>
      <c r="F212" s="15" t="s">
        <v>308</v>
      </c>
      <c r="G212" s="10">
        <v>1300</v>
      </c>
      <c r="H212" s="15" t="s">
        <v>315</v>
      </c>
      <c r="I212" s="16"/>
      <c r="J212" s="23"/>
      <c r="K212" s="16">
        <v>4</v>
      </c>
      <c r="L212" s="15"/>
      <c r="M212" s="16"/>
      <c r="N212" s="16"/>
      <c r="O212" s="16"/>
      <c r="P212" s="16"/>
      <c r="Q212" s="16"/>
    </row>
    <row r="213" spans="1:17" ht="51" x14ac:dyDescent="0.2">
      <c r="A213">
        <v>212</v>
      </c>
      <c r="B213" s="5" t="s">
        <v>411</v>
      </c>
      <c r="C213" s="13" t="s">
        <v>52</v>
      </c>
      <c r="D213" s="14">
        <v>45254</v>
      </c>
      <c r="E213" s="15"/>
      <c r="F213" s="15" t="s">
        <v>412</v>
      </c>
      <c r="G213" s="10"/>
      <c r="H213" s="15"/>
      <c r="I213" s="16"/>
      <c r="J213" s="23"/>
      <c r="K213" s="16">
        <v>2</v>
      </c>
      <c r="L213" s="15" t="s">
        <v>413</v>
      </c>
      <c r="M213" s="16"/>
      <c r="N213" s="16"/>
      <c r="O213" s="16"/>
      <c r="P213" s="16"/>
      <c r="Q213" s="16"/>
    </row>
    <row r="214" spans="1:17" ht="38.25" x14ac:dyDescent="0.2">
      <c r="A214">
        <v>213</v>
      </c>
      <c r="B214" s="5" t="s">
        <v>409</v>
      </c>
      <c r="C214" s="13" t="s">
        <v>51</v>
      </c>
      <c r="D214" s="14">
        <v>45255</v>
      </c>
      <c r="E214" s="15"/>
      <c r="F214" s="15"/>
      <c r="G214" s="10"/>
      <c r="H214" s="15"/>
      <c r="I214" s="16"/>
      <c r="J214" s="23"/>
      <c r="K214" s="16">
        <v>1</v>
      </c>
      <c r="L214" s="15" t="s">
        <v>410</v>
      </c>
      <c r="M214" s="16"/>
      <c r="N214" s="16"/>
      <c r="O214" s="16"/>
      <c r="P214" s="16"/>
      <c r="Q214" s="16"/>
    </row>
    <row r="215" spans="1:17" ht="38.25" x14ac:dyDescent="0.2">
      <c r="A215">
        <v>214</v>
      </c>
      <c r="B215" s="5" t="s">
        <v>361</v>
      </c>
      <c r="C215" s="13" t="s">
        <v>33</v>
      </c>
      <c r="D215" s="14">
        <v>45257</v>
      </c>
      <c r="E215" s="15" t="s">
        <v>301</v>
      </c>
      <c r="F215" s="15" t="s">
        <v>362</v>
      </c>
      <c r="G215" s="10">
        <v>1000</v>
      </c>
      <c r="H215" s="15" t="s">
        <v>363</v>
      </c>
      <c r="I215" s="16"/>
      <c r="J215" s="23"/>
      <c r="K215" s="16">
        <v>4</v>
      </c>
      <c r="L215" s="15"/>
      <c r="M215" s="16"/>
      <c r="N215" s="16"/>
      <c r="O215" s="16"/>
      <c r="P215" s="16"/>
      <c r="Q215" s="16"/>
    </row>
    <row r="216" spans="1:17" ht="51" x14ac:dyDescent="0.2">
      <c r="A216">
        <v>215</v>
      </c>
      <c r="B216" s="18" t="s">
        <v>8</v>
      </c>
      <c r="C216" s="13" t="s">
        <v>9</v>
      </c>
      <c r="D216" s="14">
        <v>45257</v>
      </c>
      <c r="E216" s="15" t="s">
        <v>301</v>
      </c>
      <c r="F216" s="15" t="s">
        <v>303</v>
      </c>
      <c r="G216" s="10">
        <v>1003</v>
      </c>
      <c r="H216" s="15"/>
      <c r="I216" s="16"/>
      <c r="J216" s="23"/>
      <c r="K216" s="16">
        <v>4</v>
      </c>
      <c r="L216" s="15"/>
      <c r="M216" s="16"/>
      <c r="N216" s="16"/>
      <c r="O216" s="16"/>
      <c r="P216" s="16"/>
      <c r="Q216" s="16"/>
    </row>
    <row r="217" spans="1:17" ht="38.25" x14ac:dyDescent="0.2">
      <c r="A217">
        <v>216</v>
      </c>
      <c r="B217" s="5" t="s">
        <v>367</v>
      </c>
      <c r="C217" s="13" t="s">
        <v>36</v>
      </c>
      <c r="D217" s="14">
        <v>45258</v>
      </c>
      <c r="E217" s="15"/>
      <c r="F217" s="15" t="s">
        <v>368</v>
      </c>
      <c r="G217" s="10"/>
      <c r="H217" s="15"/>
      <c r="I217" s="16"/>
      <c r="J217" s="23"/>
      <c r="K217" s="16">
        <v>2</v>
      </c>
      <c r="L217" s="15"/>
      <c r="M217" s="16"/>
      <c r="N217" s="16"/>
      <c r="O217" s="16"/>
      <c r="P217" s="16"/>
      <c r="Q217" s="16"/>
    </row>
    <row r="218" spans="1:17" ht="38.25" x14ac:dyDescent="0.2">
      <c r="A218">
        <v>217</v>
      </c>
      <c r="B218" s="5" t="s">
        <v>371</v>
      </c>
      <c r="C218" s="13" t="s">
        <v>38</v>
      </c>
      <c r="D218" s="14">
        <v>45258</v>
      </c>
      <c r="E218" s="15"/>
      <c r="F218" s="15" t="s">
        <v>372</v>
      </c>
      <c r="G218" s="10">
        <v>2000</v>
      </c>
      <c r="H218" s="15" t="s">
        <v>373</v>
      </c>
      <c r="I218" s="16"/>
      <c r="J218" s="23"/>
      <c r="K218" s="16">
        <v>3</v>
      </c>
      <c r="L218" s="15"/>
      <c r="M218" s="16"/>
      <c r="N218" s="16"/>
      <c r="O218" s="16"/>
      <c r="P218" s="16"/>
      <c r="Q218" s="16"/>
    </row>
    <row r="219" spans="1:17" ht="38.25" x14ac:dyDescent="0.2">
      <c r="A219">
        <v>218</v>
      </c>
      <c r="B219" s="5" t="s">
        <v>712</v>
      </c>
      <c r="C219" s="13" t="s">
        <v>297</v>
      </c>
      <c r="D219" s="14">
        <v>45259</v>
      </c>
      <c r="E219" s="15"/>
      <c r="F219" s="15" t="s">
        <v>713</v>
      </c>
      <c r="G219" s="10"/>
      <c r="H219" s="15"/>
      <c r="I219" s="16"/>
      <c r="J219" s="23"/>
      <c r="K219" s="16">
        <v>2</v>
      </c>
      <c r="L219" s="15"/>
      <c r="M219" s="16"/>
      <c r="N219" s="16"/>
      <c r="O219" s="16"/>
      <c r="P219" s="16"/>
      <c r="Q219" s="16"/>
    </row>
    <row r="220" spans="1:17" ht="51" x14ac:dyDescent="0.2">
      <c r="A220">
        <v>219</v>
      </c>
      <c r="B220" s="18" t="s">
        <v>6</v>
      </c>
      <c r="C220" s="13" t="s">
        <v>7</v>
      </c>
      <c r="D220" s="14">
        <v>45260</v>
      </c>
      <c r="E220" s="15"/>
      <c r="F220" s="15" t="s">
        <v>800</v>
      </c>
      <c r="G220" s="10">
        <v>1000</v>
      </c>
      <c r="H220" s="15"/>
      <c r="I220" s="16"/>
      <c r="J220" s="23"/>
      <c r="K220" s="16">
        <v>3</v>
      </c>
      <c r="L220" s="15"/>
      <c r="M220" s="16"/>
      <c r="N220" s="16"/>
      <c r="O220" s="16"/>
      <c r="P220" s="16"/>
      <c r="Q220" s="16"/>
    </row>
    <row r="221" spans="1:17" ht="102" x14ac:dyDescent="0.2">
      <c r="A221">
        <v>220</v>
      </c>
      <c r="B221" s="5" t="s">
        <v>358</v>
      </c>
      <c r="C221" s="13" t="s">
        <v>32</v>
      </c>
      <c r="D221" s="14">
        <v>45261</v>
      </c>
      <c r="E221" s="15"/>
      <c r="F221" s="15" t="s">
        <v>359</v>
      </c>
      <c r="G221" s="10">
        <v>2500</v>
      </c>
      <c r="H221" s="15" t="s">
        <v>360</v>
      </c>
      <c r="I221" s="16"/>
      <c r="J221" s="23"/>
      <c r="K221" s="16">
        <v>3</v>
      </c>
      <c r="L221" s="15"/>
      <c r="M221" s="16"/>
      <c r="N221" s="16"/>
      <c r="O221" s="16"/>
      <c r="P221" s="16"/>
      <c r="Q221" s="16"/>
    </row>
    <row r="222" spans="1:17" ht="38.25" x14ac:dyDescent="0.2">
      <c r="A222">
        <v>221</v>
      </c>
      <c r="B222" s="18" t="s">
        <v>159</v>
      </c>
      <c r="C222" s="13" t="s">
        <v>160</v>
      </c>
      <c r="D222" s="14">
        <v>45263</v>
      </c>
      <c r="E222" s="15"/>
      <c r="F222" s="15" t="s">
        <v>543</v>
      </c>
      <c r="G222" s="10"/>
      <c r="H222" s="15"/>
      <c r="I222" s="16"/>
      <c r="J222" s="23"/>
      <c r="K222" s="16">
        <v>2</v>
      </c>
      <c r="L222" s="15"/>
      <c r="M222" s="16"/>
      <c r="N222" s="16"/>
      <c r="O222" s="16"/>
      <c r="P222" s="16"/>
      <c r="Q222" s="16"/>
    </row>
    <row r="223" spans="1:17" ht="38.25" x14ac:dyDescent="0.2">
      <c r="A223">
        <v>222</v>
      </c>
      <c r="B223" s="18" t="s">
        <v>10</v>
      </c>
      <c r="C223" s="13" t="s">
        <v>11</v>
      </c>
      <c r="D223" s="14">
        <v>45264</v>
      </c>
      <c r="E223" s="15"/>
      <c r="F223" s="15" t="s">
        <v>304</v>
      </c>
      <c r="G223" s="10">
        <v>2200</v>
      </c>
      <c r="H223" s="15" t="s">
        <v>314</v>
      </c>
      <c r="I223" s="16"/>
      <c r="J223" s="23"/>
      <c r="K223" s="16">
        <v>3</v>
      </c>
      <c r="L223" s="15"/>
      <c r="M223" s="16"/>
      <c r="N223" s="16"/>
      <c r="O223" s="16"/>
      <c r="P223" s="16"/>
      <c r="Q223" s="16"/>
    </row>
    <row r="224" spans="1:17" ht="51" x14ac:dyDescent="0.2">
      <c r="A224">
        <v>223</v>
      </c>
      <c r="B224" s="5" t="s">
        <v>317</v>
      </c>
      <c r="C224" s="13" t="s">
        <v>17</v>
      </c>
      <c r="D224" s="14">
        <v>45264</v>
      </c>
      <c r="E224" s="15"/>
      <c r="F224" s="15" t="s">
        <v>319</v>
      </c>
      <c r="G224" s="10">
        <v>2200</v>
      </c>
      <c r="H224" s="15" t="s">
        <v>318</v>
      </c>
      <c r="I224" s="16"/>
      <c r="J224" s="23"/>
      <c r="K224" s="16">
        <v>3</v>
      </c>
      <c r="L224" s="15"/>
      <c r="M224" s="16"/>
      <c r="N224" s="16"/>
      <c r="O224" s="16"/>
      <c r="P224" s="16"/>
      <c r="Q224" s="16"/>
    </row>
    <row r="225" spans="1:17" ht="51" x14ac:dyDescent="0.2">
      <c r="A225">
        <v>224</v>
      </c>
      <c r="B225" s="5" t="s">
        <v>310</v>
      </c>
      <c r="C225" s="13" t="s">
        <v>15</v>
      </c>
      <c r="D225" s="14">
        <v>45264</v>
      </c>
      <c r="E225" s="15"/>
      <c r="F225" s="15" t="s">
        <v>819</v>
      </c>
      <c r="G225" s="10"/>
      <c r="H225" s="15"/>
      <c r="I225" s="16"/>
      <c r="J225" s="23"/>
      <c r="K225" s="16">
        <v>2</v>
      </c>
      <c r="L225" s="15"/>
      <c r="M225" s="16"/>
      <c r="N225" s="16"/>
      <c r="O225" s="16"/>
      <c r="P225" s="16"/>
      <c r="Q225" s="16"/>
    </row>
    <row r="226" spans="1:17" ht="76.5" x14ac:dyDescent="0.2">
      <c r="A226">
        <v>225</v>
      </c>
      <c r="B226" s="5" t="s">
        <v>384</v>
      </c>
      <c r="C226" s="13" t="s">
        <v>42</v>
      </c>
      <c r="D226" s="14">
        <v>45265</v>
      </c>
      <c r="E226" s="15"/>
      <c r="F226" s="15" t="s">
        <v>385</v>
      </c>
      <c r="G226" s="10"/>
      <c r="H226" s="15" t="s">
        <v>386</v>
      </c>
      <c r="I226" s="16"/>
      <c r="J226" s="23"/>
      <c r="K226" s="16">
        <v>2</v>
      </c>
      <c r="L226" s="15" t="s">
        <v>387</v>
      </c>
      <c r="M226" s="16"/>
      <c r="N226" s="16"/>
      <c r="O226" s="16"/>
      <c r="P226" s="16"/>
      <c r="Q226" s="16"/>
    </row>
    <row r="227" spans="1:17" ht="102" x14ac:dyDescent="0.2">
      <c r="A227">
        <v>226</v>
      </c>
      <c r="B227" s="5" t="s">
        <v>344</v>
      </c>
      <c r="C227" s="13" t="s">
        <v>28</v>
      </c>
      <c r="D227" s="14">
        <v>45265</v>
      </c>
      <c r="E227" s="15"/>
      <c r="F227" s="15" t="s">
        <v>346</v>
      </c>
      <c r="G227" s="10">
        <v>7000</v>
      </c>
      <c r="H227" s="15" t="s">
        <v>345</v>
      </c>
      <c r="I227" s="16"/>
      <c r="J227" s="23"/>
      <c r="K227" s="16">
        <v>3</v>
      </c>
      <c r="L227" s="15"/>
      <c r="M227" s="16"/>
      <c r="N227" s="16"/>
      <c r="O227" s="16"/>
      <c r="P227" s="16"/>
      <c r="Q227" s="16"/>
    </row>
    <row r="228" spans="1:17" ht="42.75" x14ac:dyDescent="0.25">
      <c r="A228">
        <v>227</v>
      </c>
      <c r="B228" s="18" t="s">
        <v>4</v>
      </c>
      <c r="C228" s="13" t="s">
        <v>5</v>
      </c>
      <c r="D228" s="14">
        <v>45266</v>
      </c>
      <c r="E228" s="15" t="s">
        <v>838</v>
      </c>
      <c r="F228" s="15" t="s">
        <v>820</v>
      </c>
      <c r="G228" s="10">
        <v>830</v>
      </c>
      <c r="H228" s="15"/>
      <c r="I228" s="16">
        <v>1</v>
      </c>
      <c r="J228" s="16">
        <v>1</v>
      </c>
      <c r="K228" s="16">
        <v>4</v>
      </c>
      <c r="L228" s="22" t="s">
        <v>872</v>
      </c>
      <c r="M228" s="16"/>
      <c r="N228" s="16"/>
      <c r="O228" s="16"/>
      <c r="P228" s="16"/>
      <c r="Q228" s="16"/>
    </row>
    <row r="229" spans="1:17" ht="38.25" x14ac:dyDescent="0.2">
      <c r="A229">
        <v>228</v>
      </c>
      <c r="B229" s="5" t="s">
        <v>347</v>
      </c>
      <c r="C229" s="13" t="s">
        <v>29</v>
      </c>
      <c r="D229" s="14">
        <v>45266</v>
      </c>
      <c r="E229" s="15"/>
      <c r="F229" s="15" t="s">
        <v>351</v>
      </c>
      <c r="G229" s="10"/>
      <c r="H229" s="15"/>
      <c r="I229" s="16"/>
      <c r="J229" s="23"/>
      <c r="K229" s="16">
        <v>2</v>
      </c>
      <c r="L229" s="15"/>
      <c r="M229" s="16"/>
      <c r="N229" s="16"/>
      <c r="O229" s="16"/>
      <c r="P229" s="16"/>
      <c r="Q229" s="16"/>
    </row>
    <row r="230" spans="1:17" ht="38.25" x14ac:dyDescent="0.2">
      <c r="A230">
        <v>229</v>
      </c>
      <c r="B230" s="18" t="s">
        <v>143</v>
      </c>
      <c r="C230" s="13" t="s">
        <v>144</v>
      </c>
      <c r="D230" s="14">
        <v>45268</v>
      </c>
      <c r="E230" s="15"/>
      <c r="F230" s="15" t="s">
        <v>530</v>
      </c>
      <c r="G230" s="10"/>
      <c r="H230" s="15"/>
      <c r="I230" s="16"/>
      <c r="J230" s="23"/>
      <c r="K230" s="16">
        <v>2</v>
      </c>
      <c r="L230" s="15"/>
      <c r="M230" s="16"/>
      <c r="N230" s="16"/>
      <c r="O230" s="16"/>
      <c r="P230" s="16"/>
      <c r="Q230" s="16"/>
    </row>
    <row r="231" spans="1:17" ht="38.25" x14ac:dyDescent="0.2">
      <c r="A231">
        <v>230</v>
      </c>
      <c r="B231" s="5" t="s">
        <v>330</v>
      </c>
      <c r="C231" s="13" t="s">
        <v>23</v>
      </c>
      <c r="D231" s="14">
        <v>45268</v>
      </c>
      <c r="E231" s="15"/>
      <c r="F231" s="15" t="s">
        <v>331</v>
      </c>
      <c r="G231" s="10">
        <v>2000</v>
      </c>
      <c r="H231" s="15" t="s">
        <v>332</v>
      </c>
      <c r="I231" s="16"/>
      <c r="J231" s="23"/>
      <c r="K231" s="16">
        <v>3</v>
      </c>
      <c r="L231" s="15"/>
      <c r="M231" s="16"/>
      <c r="N231" s="16"/>
      <c r="O231" s="16"/>
      <c r="P231" s="16"/>
      <c r="Q231" s="16"/>
    </row>
    <row r="232" spans="1:17" ht="38.25" x14ac:dyDescent="0.2">
      <c r="A232">
        <v>231</v>
      </c>
      <c r="B232" s="5" t="s">
        <v>382</v>
      </c>
      <c r="C232" s="13" t="s">
        <v>41</v>
      </c>
      <c r="D232" s="14">
        <v>45268</v>
      </c>
      <c r="E232" s="15"/>
      <c r="F232" s="15"/>
      <c r="G232" s="10"/>
      <c r="H232" s="15"/>
      <c r="I232" s="16"/>
      <c r="J232" s="23"/>
      <c r="K232" s="16">
        <v>1</v>
      </c>
      <c r="L232" s="15" t="s">
        <v>383</v>
      </c>
      <c r="M232" s="16"/>
      <c r="N232" s="16"/>
      <c r="O232" s="16"/>
      <c r="P232" s="16"/>
      <c r="Q232" s="16"/>
    </row>
    <row r="233" spans="1:17" ht="38.25" x14ac:dyDescent="0.2">
      <c r="A233">
        <v>232</v>
      </c>
      <c r="B233" s="5" t="s">
        <v>369</v>
      </c>
      <c r="C233" s="13" t="s">
        <v>37</v>
      </c>
      <c r="D233" s="14">
        <v>45269</v>
      </c>
      <c r="E233" s="15"/>
      <c r="F233" s="15"/>
      <c r="G233" s="10"/>
      <c r="H233" s="15"/>
      <c r="I233" s="16"/>
      <c r="J233" s="23"/>
      <c r="K233" s="16">
        <v>1</v>
      </c>
      <c r="L233" s="15" t="s">
        <v>370</v>
      </c>
      <c r="M233" s="16"/>
      <c r="N233" s="16"/>
      <c r="O233" s="16"/>
      <c r="P233" s="16"/>
      <c r="Q233" s="16"/>
    </row>
    <row r="234" spans="1:17" ht="38.25" x14ac:dyDescent="0.2">
      <c r="A234">
        <v>233</v>
      </c>
      <c r="B234" s="5" t="s">
        <v>436</v>
      </c>
      <c r="C234" s="13" t="s">
        <v>65</v>
      </c>
      <c r="D234" s="14">
        <v>45269</v>
      </c>
      <c r="E234" s="15"/>
      <c r="F234" s="15"/>
      <c r="G234" s="10">
        <v>18000</v>
      </c>
      <c r="H234" s="15" t="s">
        <v>437</v>
      </c>
      <c r="I234" s="16"/>
      <c r="J234" s="23"/>
      <c r="K234" s="16">
        <v>1</v>
      </c>
      <c r="L234" s="24" t="s">
        <v>873</v>
      </c>
      <c r="M234" s="16"/>
      <c r="N234" s="16"/>
      <c r="O234" s="16"/>
      <c r="P234" s="16"/>
      <c r="Q234" s="16"/>
    </row>
    <row r="235" spans="1:17" ht="51" x14ac:dyDescent="0.2">
      <c r="A235">
        <v>234</v>
      </c>
      <c r="B235" s="5" t="s">
        <v>342</v>
      </c>
      <c r="C235" s="13" t="s">
        <v>27</v>
      </c>
      <c r="D235" s="14">
        <v>45270</v>
      </c>
      <c r="E235" s="15"/>
      <c r="F235" s="15"/>
      <c r="G235" s="10"/>
      <c r="H235" s="15"/>
      <c r="I235" s="16"/>
      <c r="J235" s="23"/>
      <c r="K235" s="16">
        <v>1</v>
      </c>
      <c r="L235" s="15" t="s">
        <v>343</v>
      </c>
      <c r="M235" s="16"/>
      <c r="N235" s="16"/>
      <c r="O235" s="16"/>
      <c r="P235" s="16"/>
      <c r="Q235" s="16"/>
    </row>
    <row r="236" spans="1:17" ht="63.75" x14ac:dyDescent="0.2">
      <c r="A236">
        <v>235</v>
      </c>
      <c r="B236" s="5" t="s">
        <v>335</v>
      </c>
      <c r="C236" s="13" t="s">
        <v>25</v>
      </c>
      <c r="D236" s="14">
        <v>45271</v>
      </c>
      <c r="E236" s="15"/>
      <c r="F236" s="15" t="s">
        <v>336</v>
      </c>
      <c r="G236" s="10">
        <v>10000</v>
      </c>
      <c r="H236" s="15" t="s">
        <v>337</v>
      </c>
      <c r="I236" s="16"/>
      <c r="J236" s="23"/>
      <c r="K236" s="16">
        <v>3</v>
      </c>
      <c r="L236" s="15" t="s">
        <v>338</v>
      </c>
      <c r="M236" s="16"/>
      <c r="N236" s="16"/>
      <c r="O236" s="16"/>
      <c r="P236" s="16"/>
      <c r="Q236" s="16"/>
    </row>
    <row r="237" spans="1:17" ht="51" x14ac:dyDescent="0.2">
      <c r="A237">
        <v>236</v>
      </c>
      <c r="B237" s="18" t="s">
        <v>738</v>
      </c>
      <c r="C237" s="13" t="s">
        <v>14</v>
      </c>
      <c r="D237" s="14">
        <v>45272</v>
      </c>
      <c r="E237" s="15"/>
      <c r="F237" s="15" t="s">
        <v>792</v>
      </c>
      <c r="G237" s="10">
        <v>1200</v>
      </c>
      <c r="H237" s="15" t="s">
        <v>791</v>
      </c>
      <c r="I237" s="16"/>
      <c r="J237" s="23"/>
      <c r="K237" s="16">
        <v>3</v>
      </c>
      <c r="L237" s="15" t="s">
        <v>793</v>
      </c>
      <c r="M237" s="16"/>
      <c r="N237" s="16"/>
      <c r="O237" s="16"/>
      <c r="P237" s="16"/>
      <c r="Q237" s="16"/>
    </row>
    <row r="238" spans="1:17" ht="76.5" x14ac:dyDescent="0.2">
      <c r="A238">
        <v>237</v>
      </c>
      <c r="B238" s="5" t="s">
        <v>309</v>
      </c>
      <c r="C238" s="13" t="s">
        <v>14</v>
      </c>
      <c r="D238" s="14">
        <v>45272</v>
      </c>
      <c r="E238" s="15"/>
      <c r="F238" s="15" t="s">
        <v>839</v>
      </c>
      <c r="G238" s="10">
        <v>1200</v>
      </c>
      <c r="H238" s="15"/>
      <c r="I238" s="16"/>
      <c r="J238" s="23"/>
      <c r="K238" s="16">
        <v>1</v>
      </c>
      <c r="L238" s="24" t="s">
        <v>874</v>
      </c>
      <c r="M238" s="16"/>
      <c r="N238" s="16"/>
      <c r="O238" s="16"/>
      <c r="P238" s="16"/>
      <c r="Q238" s="16"/>
    </row>
    <row r="239" spans="1:17" s="8" customFormat="1" ht="63.75" x14ac:dyDescent="0.2">
      <c r="A239">
        <v>238</v>
      </c>
      <c r="B239" s="18" t="s">
        <v>728</v>
      </c>
      <c r="C239" s="13" t="s">
        <v>729</v>
      </c>
      <c r="D239" s="14">
        <v>45273</v>
      </c>
      <c r="E239" s="15" t="s">
        <v>784</v>
      </c>
      <c r="F239" s="15" t="s">
        <v>782</v>
      </c>
      <c r="G239" s="10">
        <v>1231</v>
      </c>
      <c r="H239" s="15" t="s">
        <v>783</v>
      </c>
      <c r="K239" s="16">
        <v>4</v>
      </c>
      <c r="L239" s="9"/>
    </row>
    <row r="240" spans="1:17" s="8" customFormat="1" ht="51" x14ac:dyDescent="0.2">
      <c r="A240">
        <v>239</v>
      </c>
      <c r="B240" s="18" t="s">
        <v>769</v>
      </c>
      <c r="C240" s="13" t="s">
        <v>770</v>
      </c>
      <c r="D240" s="14">
        <v>45273</v>
      </c>
      <c r="E240" s="15" t="s">
        <v>806</v>
      </c>
      <c r="F240" s="15"/>
      <c r="G240" s="10">
        <v>854</v>
      </c>
      <c r="H240" s="15" t="s">
        <v>805</v>
      </c>
      <c r="K240" s="16">
        <v>1</v>
      </c>
      <c r="L240" s="24" t="s">
        <v>875</v>
      </c>
    </row>
    <row r="241" spans="1:17" ht="51" x14ac:dyDescent="0.2">
      <c r="A241">
        <v>240</v>
      </c>
      <c r="B241" s="18" t="s">
        <v>755</v>
      </c>
      <c r="C241" s="13" t="s">
        <v>756</v>
      </c>
      <c r="D241" s="14">
        <v>45274</v>
      </c>
      <c r="E241" s="15"/>
      <c r="F241" s="15" t="s">
        <v>802</v>
      </c>
      <c r="G241" s="10"/>
      <c r="H241" s="15"/>
      <c r="I241" s="16"/>
      <c r="J241" s="23"/>
      <c r="K241" s="16">
        <v>2</v>
      </c>
      <c r="L241" s="15"/>
      <c r="M241" s="16"/>
      <c r="N241" s="16"/>
      <c r="O241" s="16"/>
      <c r="P241" s="16"/>
      <c r="Q241" s="16"/>
    </row>
    <row r="242" spans="1:17" ht="63.75" x14ac:dyDescent="0.2">
      <c r="A242">
        <v>241</v>
      </c>
      <c r="B242" s="18" t="s">
        <v>730</v>
      </c>
      <c r="C242" s="13" t="s">
        <v>731</v>
      </c>
      <c r="D242" s="14">
        <v>45274</v>
      </c>
      <c r="E242" s="15" t="s">
        <v>301</v>
      </c>
      <c r="F242" s="15" t="s">
        <v>785</v>
      </c>
      <c r="G242" s="10">
        <v>2500</v>
      </c>
      <c r="H242" s="15" t="s">
        <v>786</v>
      </c>
      <c r="I242" s="16"/>
      <c r="J242" s="23"/>
      <c r="K242" s="16">
        <v>4</v>
      </c>
      <c r="L242" s="15"/>
      <c r="M242" s="16"/>
      <c r="N242" s="16"/>
      <c r="O242" s="16"/>
      <c r="P242" s="16"/>
      <c r="Q242" s="16"/>
    </row>
    <row r="243" spans="1:17" ht="38.25" x14ac:dyDescent="0.2">
      <c r="A243">
        <v>242</v>
      </c>
      <c r="B243" s="18" t="s">
        <v>771</v>
      </c>
      <c r="C243" s="13" t="s">
        <v>772</v>
      </c>
      <c r="D243" s="14">
        <v>45274</v>
      </c>
      <c r="E243" s="15" t="s">
        <v>301</v>
      </c>
      <c r="F243" s="15" t="s">
        <v>807</v>
      </c>
      <c r="G243" s="10"/>
      <c r="H243" s="15"/>
      <c r="I243" s="16"/>
      <c r="J243" s="23"/>
      <c r="K243" s="16">
        <v>3</v>
      </c>
      <c r="L243" s="15"/>
      <c r="M243" s="16"/>
      <c r="N243" s="16"/>
      <c r="O243" s="16"/>
      <c r="P243" s="16"/>
      <c r="Q243" s="16"/>
    </row>
    <row r="244" spans="1:17" ht="38.25" x14ac:dyDescent="0.2">
      <c r="A244">
        <v>243</v>
      </c>
      <c r="B244" s="18" t="s">
        <v>761</v>
      </c>
      <c r="C244" s="13" t="s">
        <v>762</v>
      </c>
      <c r="D244" s="14">
        <v>45276</v>
      </c>
      <c r="E244" s="15"/>
      <c r="F244" s="15"/>
      <c r="G244" s="10">
        <v>1200</v>
      </c>
      <c r="H244" s="15" t="s">
        <v>791</v>
      </c>
      <c r="I244" s="16"/>
      <c r="J244" s="23"/>
      <c r="K244" s="16">
        <v>1</v>
      </c>
      <c r="L244" s="15" t="s">
        <v>840</v>
      </c>
      <c r="M244" s="16"/>
      <c r="N244" s="16"/>
      <c r="O244" s="16"/>
      <c r="P244" s="16"/>
      <c r="Q244" s="16"/>
    </row>
    <row r="245" spans="1:17" ht="38.25" x14ac:dyDescent="0.2">
      <c r="A245">
        <v>244</v>
      </c>
      <c r="B245" s="18" t="s">
        <v>775</v>
      </c>
      <c r="C245" s="13" t="s">
        <v>776</v>
      </c>
      <c r="D245" s="14">
        <v>45276</v>
      </c>
      <c r="E245" s="15"/>
      <c r="F245" s="15"/>
      <c r="G245" s="10"/>
      <c r="H245" s="15"/>
      <c r="I245" s="16"/>
      <c r="J245" s="23"/>
      <c r="K245" s="16">
        <v>1</v>
      </c>
      <c r="L245" s="15"/>
      <c r="M245" s="16"/>
      <c r="N245" s="16"/>
      <c r="O245" s="16"/>
      <c r="P245" s="16"/>
      <c r="Q245" s="16"/>
    </row>
    <row r="246" spans="1:17" ht="51" x14ac:dyDescent="0.2">
      <c r="A246">
        <v>245</v>
      </c>
      <c r="B246" s="18" t="s">
        <v>736</v>
      </c>
      <c r="C246" s="13" t="s">
        <v>737</v>
      </c>
      <c r="D246" s="14">
        <v>45278</v>
      </c>
      <c r="E246" s="15" t="s">
        <v>301</v>
      </c>
      <c r="F246" s="15" t="s">
        <v>789</v>
      </c>
      <c r="G246" s="10">
        <v>2048</v>
      </c>
      <c r="H246" s="15" t="s">
        <v>790</v>
      </c>
      <c r="I246" s="16"/>
      <c r="J246" s="23"/>
      <c r="K246" s="16">
        <v>4</v>
      </c>
      <c r="L246" s="15" t="s">
        <v>788</v>
      </c>
      <c r="M246" s="16"/>
      <c r="N246" s="16"/>
      <c r="O246" s="16"/>
      <c r="P246" s="16"/>
      <c r="Q246" s="16"/>
    </row>
    <row r="247" spans="1:17" ht="38.25" x14ac:dyDescent="0.2">
      <c r="A247">
        <v>246</v>
      </c>
      <c r="B247" s="18" t="s">
        <v>765</v>
      </c>
      <c r="C247" s="13" t="s">
        <v>766</v>
      </c>
      <c r="D247" s="14">
        <v>45278</v>
      </c>
      <c r="E247" s="15"/>
      <c r="F247" s="15" t="s">
        <v>392</v>
      </c>
      <c r="G247" s="10">
        <v>9000</v>
      </c>
      <c r="H247" s="15" t="s">
        <v>316</v>
      </c>
      <c r="I247" s="16"/>
      <c r="J247" s="23"/>
      <c r="K247" s="16">
        <v>3</v>
      </c>
      <c r="L247" s="15"/>
      <c r="M247" s="16"/>
      <c r="N247" s="16"/>
      <c r="O247" s="16"/>
      <c r="P247" s="16"/>
      <c r="Q247" s="16"/>
    </row>
    <row r="248" spans="1:17" ht="51" x14ac:dyDescent="0.2">
      <c r="A248">
        <v>247</v>
      </c>
      <c r="B248" s="18" t="s">
        <v>763</v>
      </c>
      <c r="C248" s="13" t="s">
        <v>764</v>
      </c>
      <c r="D248" s="14">
        <v>45279</v>
      </c>
      <c r="E248" s="15"/>
      <c r="F248" s="15" t="s">
        <v>794</v>
      </c>
      <c r="G248" s="10"/>
      <c r="H248" s="15"/>
      <c r="I248" s="16"/>
      <c r="J248" s="23"/>
      <c r="K248" s="16">
        <v>2</v>
      </c>
      <c r="L248" s="15"/>
      <c r="M248" s="16"/>
      <c r="N248" s="16"/>
      <c r="O248" s="16"/>
      <c r="P248" s="16"/>
      <c r="Q248" s="16"/>
    </row>
    <row r="249" spans="1:17" ht="51" x14ac:dyDescent="0.2">
      <c r="A249">
        <v>248</v>
      </c>
      <c r="B249" s="18" t="s">
        <v>751</v>
      </c>
      <c r="C249" s="13" t="s">
        <v>752</v>
      </c>
      <c r="D249" s="14">
        <v>45279</v>
      </c>
      <c r="E249" s="15"/>
      <c r="F249" s="15" t="s">
        <v>800</v>
      </c>
      <c r="G249" s="10">
        <v>1000</v>
      </c>
      <c r="H249" s="15" t="s">
        <v>801</v>
      </c>
      <c r="I249" s="16"/>
      <c r="J249" s="23"/>
      <c r="K249" s="16">
        <v>3</v>
      </c>
      <c r="L249" s="15"/>
      <c r="M249" s="16"/>
      <c r="N249" s="16"/>
      <c r="O249" s="16"/>
      <c r="P249" s="16"/>
      <c r="Q249" s="16"/>
    </row>
    <row r="250" spans="1:17" ht="38.25" x14ac:dyDescent="0.2">
      <c r="A250">
        <v>249</v>
      </c>
      <c r="B250" s="18" t="s">
        <v>759</v>
      </c>
      <c r="C250" s="13" t="s">
        <v>760</v>
      </c>
      <c r="D250" s="14">
        <v>45279</v>
      </c>
      <c r="E250" s="15"/>
      <c r="F250" s="15" t="s">
        <v>803</v>
      </c>
      <c r="G250" s="10"/>
      <c r="H250" s="15"/>
      <c r="I250" s="16"/>
      <c r="J250" s="23"/>
      <c r="K250" s="16">
        <v>2</v>
      </c>
      <c r="L250" s="15"/>
      <c r="M250" s="16"/>
      <c r="N250" s="16"/>
      <c r="O250" s="16"/>
      <c r="P250" s="16"/>
      <c r="Q250" s="16"/>
    </row>
    <row r="251" spans="1:17" ht="38.25" x14ac:dyDescent="0.2">
      <c r="A251">
        <v>250</v>
      </c>
      <c r="B251" s="18" t="s">
        <v>722</v>
      </c>
      <c r="C251" s="13" t="s">
        <v>723</v>
      </c>
      <c r="D251" s="14">
        <v>45279</v>
      </c>
      <c r="E251" s="15"/>
      <c r="F251" s="15" t="s">
        <v>780</v>
      </c>
      <c r="G251" s="15">
        <v>1016</v>
      </c>
      <c r="H251" s="15"/>
      <c r="I251" s="16"/>
      <c r="J251" s="23"/>
      <c r="K251" s="16">
        <v>3</v>
      </c>
      <c r="L251" s="15"/>
      <c r="M251" s="16"/>
      <c r="N251" s="16"/>
      <c r="O251" s="16"/>
      <c r="P251" s="16"/>
      <c r="Q251" s="16"/>
    </row>
    <row r="252" spans="1:17" ht="51" x14ac:dyDescent="0.2">
      <c r="A252">
        <v>251</v>
      </c>
      <c r="B252" s="18" t="s">
        <v>773</v>
      </c>
      <c r="C252" s="13" t="s">
        <v>774</v>
      </c>
      <c r="D252" s="14">
        <v>45279</v>
      </c>
      <c r="E252" s="15"/>
      <c r="F252" s="15"/>
      <c r="G252" s="10"/>
      <c r="H252" s="15"/>
      <c r="I252" s="16"/>
      <c r="J252" s="23"/>
      <c r="K252" s="16">
        <v>1</v>
      </c>
      <c r="L252" s="15"/>
      <c r="M252" s="16"/>
      <c r="N252" s="16"/>
      <c r="O252" s="16"/>
      <c r="P252" s="16"/>
      <c r="Q252" s="16"/>
    </row>
    <row r="253" spans="1:17" ht="38.25" x14ac:dyDescent="0.2">
      <c r="A253">
        <v>252</v>
      </c>
      <c r="B253" s="18" t="s">
        <v>734</v>
      </c>
      <c r="C253" s="13" t="s">
        <v>735</v>
      </c>
      <c r="D253" s="14">
        <v>45281</v>
      </c>
      <c r="E253" s="15" t="s">
        <v>827</v>
      </c>
      <c r="F253" s="15" t="s">
        <v>515</v>
      </c>
      <c r="G253" s="10">
        <v>5045</v>
      </c>
      <c r="H253" s="15"/>
      <c r="I253" s="16">
        <v>1</v>
      </c>
      <c r="J253" s="16">
        <v>1</v>
      </c>
      <c r="K253" s="16">
        <v>4</v>
      </c>
      <c r="L253" s="24" t="s">
        <v>876</v>
      </c>
      <c r="M253" s="16"/>
      <c r="N253" s="16"/>
      <c r="O253" s="16"/>
      <c r="P253" s="16"/>
      <c r="Q253" s="16"/>
    </row>
    <row r="254" spans="1:17" ht="38.25" x14ac:dyDescent="0.2">
      <c r="A254">
        <v>253</v>
      </c>
      <c r="B254" s="18" t="s">
        <v>753</v>
      </c>
      <c r="C254" s="13" t="s">
        <v>754</v>
      </c>
      <c r="D254" s="14">
        <v>45281</v>
      </c>
      <c r="E254" s="15"/>
      <c r="F254" s="15" t="s">
        <v>820</v>
      </c>
      <c r="G254" s="10"/>
      <c r="H254" s="15"/>
      <c r="I254" s="16">
        <v>1</v>
      </c>
      <c r="J254" s="23"/>
      <c r="K254" s="16">
        <v>2</v>
      </c>
      <c r="L254" s="15" t="s">
        <v>821</v>
      </c>
      <c r="M254" s="16"/>
      <c r="N254" s="16"/>
      <c r="O254" s="16"/>
      <c r="P254" s="16"/>
      <c r="Q254" s="16"/>
    </row>
    <row r="255" spans="1:17" ht="63.75" x14ac:dyDescent="0.2">
      <c r="A255">
        <v>254</v>
      </c>
      <c r="B255" s="18" t="s">
        <v>743</v>
      </c>
      <c r="C255" s="13" t="s">
        <v>744</v>
      </c>
      <c r="D255" s="14">
        <v>45282</v>
      </c>
      <c r="E255" s="15"/>
      <c r="F255" s="15" t="s">
        <v>796</v>
      </c>
      <c r="G255" s="10">
        <v>4200</v>
      </c>
      <c r="H255" s="15" t="s">
        <v>444</v>
      </c>
      <c r="I255" s="16"/>
      <c r="J255" s="23"/>
      <c r="K255" s="16">
        <v>3</v>
      </c>
      <c r="L255" s="15"/>
      <c r="M255" s="16"/>
      <c r="N255" s="16"/>
      <c r="O255" s="16"/>
      <c r="P255" s="16"/>
      <c r="Q255" s="16"/>
    </row>
    <row r="256" spans="1:17" ht="38.25" x14ac:dyDescent="0.2">
      <c r="A256">
        <v>255</v>
      </c>
      <c r="B256" s="18" t="s">
        <v>724</v>
      </c>
      <c r="C256" s="13" t="s">
        <v>725</v>
      </c>
      <c r="D256" s="14">
        <v>45282</v>
      </c>
      <c r="E256" s="15"/>
      <c r="F256" s="15" t="s">
        <v>781</v>
      </c>
      <c r="G256" s="15"/>
      <c r="H256" s="15"/>
      <c r="I256" s="16"/>
      <c r="J256" s="23"/>
      <c r="K256" s="16">
        <v>2</v>
      </c>
      <c r="L256" s="15"/>
      <c r="M256" s="16"/>
      <c r="N256" s="16"/>
      <c r="O256" s="16"/>
      <c r="P256" s="16"/>
      <c r="Q256" s="16"/>
    </row>
    <row r="257" spans="1:17" ht="38.25" x14ac:dyDescent="0.2">
      <c r="A257">
        <v>256</v>
      </c>
      <c r="B257" s="18" t="s">
        <v>749</v>
      </c>
      <c r="C257" s="13" t="s">
        <v>750</v>
      </c>
      <c r="D257" s="14">
        <v>45282</v>
      </c>
      <c r="E257" s="15"/>
      <c r="F257" s="15" t="s">
        <v>799</v>
      </c>
      <c r="G257" s="10"/>
      <c r="H257" s="15"/>
      <c r="I257" s="16"/>
      <c r="J257" s="23"/>
      <c r="K257" s="16">
        <v>2</v>
      </c>
      <c r="L257" s="15"/>
      <c r="M257" s="16"/>
      <c r="N257" s="16"/>
      <c r="O257" s="16"/>
      <c r="P257" s="16"/>
      <c r="Q257" s="16"/>
    </row>
    <row r="258" spans="1:17" ht="25.5" x14ac:dyDescent="0.2">
      <c r="A258">
        <v>257</v>
      </c>
      <c r="B258" s="18" t="s">
        <v>757</v>
      </c>
      <c r="C258" s="13" t="s">
        <v>758</v>
      </c>
      <c r="D258" s="14">
        <v>45282</v>
      </c>
      <c r="E258" s="15"/>
      <c r="F258" s="15"/>
      <c r="G258" s="10"/>
      <c r="H258" s="15"/>
      <c r="I258" s="16"/>
      <c r="J258" s="23"/>
      <c r="K258" s="16">
        <v>1</v>
      </c>
      <c r="L258" s="15"/>
      <c r="M258" s="16"/>
      <c r="N258" s="16"/>
      <c r="O258" s="16"/>
      <c r="P258" s="16"/>
      <c r="Q258" s="16"/>
    </row>
    <row r="259" spans="1:17" ht="38.25" x14ac:dyDescent="0.2">
      <c r="A259">
        <v>258</v>
      </c>
      <c r="B259" s="18" t="s">
        <v>732</v>
      </c>
      <c r="C259" s="13" t="s">
        <v>733</v>
      </c>
      <c r="D259" s="14">
        <v>45284</v>
      </c>
      <c r="E259" s="15" t="s">
        <v>301</v>
      </c>
      <c r="F259" s="15" t="s">
        <v>787</v>
      </c>
      <c r="G259" s="10"/>
      <c r="H259" s="15"/>
      <c r="I259" s="16"/>
      <c r="J259" s="23"/>
      <c r="K259" s="16">
        <v>3</v>
      </c>
      <c r="L259" s="15"/>
      <c r="M259" s="16"/>
      <c r="N259" s="16"/>
      <c r="O259" s="16"/>
      <c r="P259" s="16"/>
      <c r="Q259" s="16"/>
    </row>
    <row r="260" spans="1:17" ht="63.75" x14ac:dyDescent="0.2">
      <c r="A260">
        <v>259</v>
      </c>
      <c r="B260" s="18" t="s">
        <v>741</v>
      </c>
      <c r="C260" s="13" t="s">
        <v>742</v>
      </c>
      <c r="D260" s="14">
        <v>45286</v>
      </c>
      <c r="E260" s="15"/>
      <c r="F260" s="15" t="s">
        <v>795</v>
      </c>
      <c r="G260" s="10"/>
      <c r="H260" s="15"/>
      <c r="I260" s="16"/>
      <c r="J260" s="23"/>
      <c r="K260" s="16">
        <v>2</v>
      </c>
      <c r="L260" s="15"/>
      <c r="M260" s="16"/>
      <c r="N260" s="16"/>
      <c r="O260" s="16"/>
      <c r="P260" s="16"/>
      <c r="Q260" s="16"/>
    </row>
    <row r="261" spans="1:17" ht="51" x14ac:dyDescent="0.2">
      <c r="A261">
        <v>260</v>
      </c>
      <c r="B261" s="18" t="s">
        <v>747</v>
      </c>
      <c r="C261" s="13" t="s">
        <v>748</v>
      </c>
      <c r="D261" s="14">
        <v>45287</v>
      </c>
      <c r="E261" s="15" t="s">
        <v>301</v>
      </c>
      <c r="F261" s="15" t="s">
        <v>798</v>
      </c>
      <c r="G261" s="10"/>
      <c r="H261" s="15"/>
      <c r="I261" s="16"/>
      <c r="J261" s="23"/>
      <c r="K261" s="16">
        <v>3</v>
      </c>
      <c r="L261" s="15"/>
      <c r="M261" s="16"/>
      <c r="N261" s="16"/>
      <c r="O261" s="16"/>
      <c r="P261" s="16"/>
      <c r="Q261" s="16"/>
    </row>
    <row r="262" spans="1:17" ht="51" x14ac:dyDescent="0.2">
      <c r="A262">
        <v>261</v>
      </c>
      <c r="B262" s="18" t="s">
        <v>720</v>
      </c>
      <c r="C262" s="13" t="s">
        <v>721</v>
      </c>
      <c r="D262" s="14">
        <v>45288</v>
      </c>
      <c r="E262" s="16"/>
      <c r="F262" s="15" t="s">
        <v>777</v>
      </c>
      <c r="G262" s="20">
        <v>6500</v>
      </c>
      <c r="H262" s="15" t="s">
        <v>778</v>
      </c>
      <c r="I262" s="16"/>
      <c r="J262" s="23"/>
      <c r="K262" s="16">
        <v>3</v>
      </c>
      <c r="L262" s="16" t="s">
        <v>779</v>
      </c>
      <c r="M262" s="16"/>
      <c r="N262" s="16"/>
      <c r="O262" s="16"/>
      <c r="P262" s="16"/>
      <c r="Q262" s="16"/>
    </row>
    <row r="263" spans="1:17" ht="51" x14ac:dyDescent="0.2">
      <c r="A263">
        <v>262</v>
      </c>
      <c r="B263" s="18" t="s">
        <v>767</v>
      </c>
      <c r="C263" s="13" t="s">
        <v>768</v>
      </c>
      <c r="D263" s="14">
        <v>45288</v>
      </c>
      <c r="E263" s="15"/>
      <c r="F263" s="15" t="s">
        <v>511</v>
      </c>
      <c r="G263" s="10"/>
      <c r="H263" s="15"/>
      <c r="I263" s="16"/>
      <c r="J263" s="23"/>
      <c r="K263" s="16">
        <v>2</v>
      </c>
      <c r="L263" s="15" t="s">
        <v>804</v>
      </c>
      <c r="M263" s="16"/>
      <c r="N263" s="16"/>
      <c r="O263" s="16"/>
      <c r="P263" s="16"/>
      <c r="Q263" s="16"/>
    </row>
    <row r="264" spans="1:17" ht="63.75" x14ac:dyDescent="0.2">
      <c r="A264">
        <v>263</v>
      </c>
      <c r="B264" s="18" t="s">
        <v>745</v>
      </c>
      <c r="C264" s="13" t="s">
        <v>746</v>
      </c>
      <c r="D264" s="14">
        <v>45289</v>
      </c>
      <c r="E264" s="15"/>
      <c r="F264" s="15" t="s">
        <v>816</v>
      </c>
      <c r="G264" s="10">
        <v>1000</v>
      </c>
      <c r="H264" s="15" t="s">
        <v>797</v>
      </c>
      <c r="I264" s="16"/>
      <c r="J264" s="23"/>
      <c r="K264" s="16">
        <v>3</v>
      </c>
      <c r="L264" s="15"/>
      <c r="M264" s="16"/>
      <c r="N264" s="16"/>
      <c r="O264" s="16"/>
      <c r="P264" s="16"/>
      <c r="Q264" s="16"/>
    </row>
    <row r="265" spans="1:17" ht="38.25" x14ac:dyDescent="0.2">
      <c r="A265">
        <v>264</v>
      </c>
      <c r="B265" s="18" t="s">
        <v>726</v>
      </c>
      <c r="C265" s="13" t="s">
        <v>727</v>
      </c>
      <c r="D265" s="14">
        <v>45289</v>
      </c>
      <c r="E265" s="15" t="s">
        <v>827</v>
      </c>
      <c r="F265" s="15" t="s">
        <v>515</v>
      </c>
      <c r="G265" s="10">
        <v>5005</v>
      </c>
      <c r="H265" s="15"/>
      <c r="I265" s="16">
        <v>1</v>
      </c>
      <c r="J265" s="16">
        <v>1</v>
      </c>
      <c r="K265" s="16">
        <v>4</v>
      </c>
      <c r="L265" s="24" t="s">
        <v>876</v>
      </c>
      <c r="M265" s="16"/>
      <c r="N265" s="16"/>
      <c r="O265" s="16"/>
      <c r="P265" s="16"/>
      <c r="Q265" s="16"/>
    </row>
    <row r="266" spans="1:17" ht="51.75" thickBot="1" x14ac:dyDescent="0.25">
      <c r="A266" s="47">
        <v>265</v>
      </c>
      <c r="B266" s="48" t="s">
        <v>739</v>
      </c>
      <c r="C266" s="49" t="s">
        <v>740</v>
      </c>
      <c r="D266" s="50">
        <v>45291</v>
      </c>
      <c r="E266" s="51"/>
      <c r="F266" s="51" t="s">
        <v>794</v>
      </c>
      <c r="G266" s="52"/>
      <c r="H266" s="51"/>
      <c r="I266" s="53"/>
      <c r="J266" s="55"/>
      <c r="K266" s="53">
        <v>2</v>
      </c>
      <c r="L266" s="51"/>
      <c r="M266" s="16"/>
      <c r="N266" s="16"/>
      <c r="O266" s="16"/>
      <c r="P266" s="16"/>
      <c r="Q266" s="16"/>
    </row>
    <row r="267" spans="1:17" x14ac:dyDescent="0.2">
      <c r="A267" s="44" t="s">
        <v>857</v>
      </c>
      <c r="B267" s="44">
        <f>COUNTA(B2:B266)</f>
        <v>265</v>
      </c>
      <c r="C267" s="29"/>
      <c r="D267" s="30"/>
      <c r="E267" s="4">
        <f>COUNTIF(E$2:E$266,"repräsentativ")</f>
        <v>25</v>
      </c>
      <c r="F267" s="44">
        <f>COUNTA(F2:F266)</f>
        <v>227</v>
      </c>
      <c r="G267" s="44">
        <f>COUNTA(G2:G266)</f>
        <v>118</v>
      </c>
      <c r="H267" s="31"/>
      <c r="I267" s="10">
        <f>COUNT(I$2:I$266)</f>
        <v>23</v>
      </c>
      <c r="J267" s="10">
        <f>COUNT(J$2:J$266)</f>
        <v>23</v>
      </c>
      <c r="K267" s="10">
        <f>COUNT(K$2:K$266)</f>
        <v>265</v>
      </c>
      <c r="L267" s="31"/>
      <c r="M267" s="16"/>
      <c r="N267" s="16"/>
      <c r="O267" s="16"/>
      <c r="P267" s="16"/>
      <c r="Q267" s="16"/>
    </row>
    <row r="268" spans="1:17" x14ac:dyDescent="0.2">
      <c r="A268" s="44" t="s">
        <v>858</v>
      </c>
      <c r="B268" s="28"/>
      <c r="C268" s="29"/>
      <c r="D268" s="30"/>
      <c r="E268" s="56">
        <f>E267/$B267</f>
        <v>9.4339622641509441E-2</v>
      </c>
      <c r="F268" s="56">
        <f>F267/$B267</f>
        <v>0.85660377358490569</v>
      </c>
      <c r="G268" s="56">
        <f>G267/$B267</f>
        <v>0.44528301886792454</v>
      </c>
      <c r="H268" s="31"/>
      <c r="I268" s="56">
        <f>I267/$B267</f>
        <v>8.6792452830188674E-2</v>
      </c>
      <c r="J268" s="56">
        <f>J267/$B267</f>
        <v>8.6792452830188674E-2</v>
      </c>
      <c r="K268" s="32"/>
      <c r="L268" s="31"/>
      <c r="M268" s="16"/>
      <c r="N268" s="16"/>
      <c r="O268" s="16"/>
      <c r="P268" s="16"/>
      <c r="Q268" s="16"/>
    </row>
    <row r="269" spans="1:17" x14ac:dyDescent="0.2">
      <c r="A269" s="45" t="s">
        <v>854</v>
      </c>
      <c r="B269" s="18"/>
      <c r="C269" s="13"/>
      <c r="D269" s="14"/>
      <c r="E269" s="15"/>
      <c r="F269" s="15"/>
      <c r="G269" s="10">
        <f>SUM(G$2:G$266)</f>
        <v>564783</v>
      </c>
      <c r="H269" s="15"/>
      <c r="I269" s="16"/>
      <c r="K269" s="16"/>
      <c r="L269" s="15"/>
      <c r="M269" s="16"/>
      <c r="N269" s="16"/>
      <c r="O269" s="16"/>
      <c r="P269" s="16"/>
      <c r="Q269" s="16"/>
    </row>
    <row r="270" spans="1:17" x14ac:dyDescent="0.2">
      <c r="A270" s="45" t="s">
        <v>849</v>
      </c>
      <c r="B270" s="18"/>
      <c r="C270" s="13"/>
      <c r="D270" s="14"/>
      <c r="E270" s="15"/>
      <c r="F270" s="15"/>
      <c r="G270" s="10">
        <f>AVERAGE(G$2:G$266)</f>
        <v>4868.8189655172409</v>
      </c>
      <c r="H270" s="15"/>
      <c r="I270" s="16"/>
      <c r="J270" s="26"/>
      <c r="K270" s="16"/>
      <c r="L270" s="15"/>
      <c r="M270" s="16"/>
      <c r="N270" s="16"/>
      <c r="O270" s="16"/>
      <c r="P270" s="16"/>
      <c r="Q270" s="16"/>
    </row>
    <row r="271" spans="1:17" x14ac:dyDescent="0.2">
      <c r="A271" s="45" t="s">
        <v>825</v>
      </c>
      <c r="B271" s="18"/>
      <c r="C271" s="13"/>
      <c r="D271" s="14"/>
      <c r="E271" s="15"/>
      <c r="F271" s="15"/>
      <c r="G271" s="10">
        <f>MEDIAN(G$2:G$266)</f>
        <v>2010.5</v>
      </c>
      <c r="H271" s="15"/>
      <c r="I271" s="16"/>
      <c r="J271" s="26"/>
      <c r="K271" s="16"/>
      <c r="L271" s="15"/>
      <c r="M271" s="16"/>
      <c r="N271" s="16"/>
      <c r="O271" s="16"/>
      <c r="P271" s="16"/>
      <c r="Q271" s="16"/>
    </row>
    <row r="272" spans="1:17" x14ac:dyDescent="0.2">
      <c r="A272" s="45" t="s">
        <v>850</v>
      </c>
      <c r="B272" s="18"/>
      <c r="C272" s="13"/>
      <c r="D272" s="14"/>
      <c r="E272" s="15"/>
      <c r="F272" s="15"/>
      <c r="G272" s="10">
        <f>_xlfn.STDEV.P(G$2:G$266)</f>
        <v>10710.145436405177</v>
      </c>
      <c r="H272" s="15"/>
      <c r="I272" s="16"/>
      <c r="J272" s="26"/>
      <c r="K272" s="16"/>
      <c r="L272" s="15"/>
      <c r="M272" s="16"/>
      <c r="N272" s="16"/>
      <c r="O272" s="16"/>
      <c r="P272" s="16"/>
      <c r="Q272" s="16"/>
    </row>
    <row r="273" spans="1:17" x14ac:dyDescent="0.2">
      <c r="A273" s="45" t="s">
        <v>851</v>
      </c>
      <c r="B273" s="18"/>
      <c r="C273" s="13"/>
      <c r="D273" s="14"/>
      <c r="E273" s="15"/>
      <c r="F273" s="15"/>
      <c r="G273" s="15">
        <f>MIN(G$2:G$266)</f>
        <v>9</v>
      </c>
      <c r="H273" s="15"/>
      <c r="I273" s="16"/>
      <c r="J273" s="26"/>
      <c r="K273" s="16"/>
      <c r="L273" s="15"/>
      <c r="M273" s="16"/>
      <c r="N273" s="16"/>
      <c r="O273" s="16"/>
      <c r="P273" s="16"/>
      <c r="Q273" s="16"/>
    </row>
    <row r="274" spans="1:17" ht="13.5" thickBot="1" x14ac:dyDescent="0.25">
      <c r="A274" s="46" t="s">
        <v>852</v>
      </c>
      <c r="B274" s="48"/>
      <c r="C274" s="49"/>
      <c r="D274" s="50"/>
      <c r="E274" s="51"/>
      <c r="F274" s="51"/>
      <c r="G274" s="51">
        <f>MAX(G$2:G$266)</f>
        <v>100000</v>
      </c>
      <c r="H274" s="51"/>
      <c r="I274" s="53"/>
      <c r="J274" s="54"/>
      <c r="K274" s="53"/>
      <c r="L274" s="51"/>
      <c r="M274" s="16"/>
      <c r="N274" s="16"/>
      <c r="O274" s="16"/>
      <c r="P274" s="16"/>
      <c r="Q274" s="16"/>
    </row>
    <row r="275" spans="1:17" ht="13.5" thickBot="1" x14ac:dyDescent="0.25">
      <c r="B275" s="18"/>
      <c r="C275" s="13"/>
      <c r="D275" s="14"/>
      <c r="E275" s="15"/>
      <c r="F275" s="15"/>
      <c r="G275" s="10"/>
      <c r="H275" s="15"/>
      <c r="I275" s="16"/>
      <c r="J275" s="26"/>
      <c r="K275" s="16"/>
      <c r="L275" s="15"/>
      <c r="M275" s="16"/>
      <c r="N275" s="16"/>
      <c r="O275" s="16"/>
      <c r="P275" s="16"/>
      <c r="Q275" s="16"/>
    </row>
    <row r="276" spans="1:17" ht="30" x14ac:dyDescent="0.2">
      <c r="A276" s="57"/>
      <c r="B276" s="58"/>
      <c r="C276" s="59" t="s">
        <v>860</v>
      </c>
      <c r="D276" s="60" t="s">
        <v>861</v>
      </c>
      <c r="E276" s="15"/>
      <c r="F276" s="15"/>
      <c r="G276" s="10"/>
      <c r="H276" s="15"/>
      <c r="I276" s="32"/>
      <c r="J276" s="32"/>
      <c r="K276" s="32"/>
      <c r="L276" s="15"/>
      <c r="M276" s="16"/>
      <c r="N276" s="16"/>
      <c r="O276" s="16"/>
      <c r="P276" s="16"/>
      <c r="Q276" s="16"/>
    </row>
    <row r="277" spans="1:17" x14ac:dyDescent="0.2">
      <c r="A277" s="61" t="s">
        <v>853</v>
      </c>
      <c r="B277" s="62" t="s">
        <v>862</v>
      </c>
      <c r="C277" s="27">
        <v>1</v>
      </c>
      <c r="D277" s="63">
        <f>COUNTIF(K$2:K$266,C277)</f>
        <v>38</v>
      </c>
      <c r="E277" s="15"/>
      <c r="F277" s="15"/>
      <c r="G277" s="10"/>
      <c r="H277" s="15"/>
      <c r="I277" s="32"/>
      <c r="J277" s="67"/>
      <c r="K277" s="27"/>
      <c r="L277" s="15"/>
      <c r="M277" s="16"/>
      <c r="N277" s="16"/>
      <c r="O277" s="16"/>
      <c r="P277" s="16"/>
      <c r="Q277" s="16"/>
    </row>
    <row r="278" spans="1:17" x14ac:dyDescent="0.2">
      <c r="A278" s="61"/>
      <c r="B278" s="62" t="s">
        <v>863</v>
      </c>
      <c r="C278" s="27">
        <v>2</v>
      </c>
      <c r="D278" s="63">
        <f>COUNTIF(K$2:K$266,C278)</f>
        <v>105</v>
      </c>
      <c r="E278" s="15"/>
      <c r="F278" s="15"/>
      <c r="G278" s="10"/>
      <c r="H278" s="15"/>
      <c r="I278" s="32"/>
      <c r="J278" s="67"/>
      <c r="K278" s="27"/>
      <c r="L278" s="15"/>
      <c r="M278" s="16"/>
      <c r="N278" s="16"/>
      <c r="O278" s="16"/>
      <c r="P278" s="16"/>
      <c r="Q278" s="16"/>
    </row>
    <row r="279" spans="1:17" ht="25.5" x14ac:dyDescent="0.2">
      <c r="A279" s="61"/>
      <c r="B279" s="62" t="s">
        <v>864</v>
      </c>
      <c r="C279" s="27">
        <v>3</v>
      </c>
      <c r="D279" s="63">
        <f>COUNTIF(K$2:K$266,C279)</f>
        <v>74</v>
      </c>
      <c r="E279" s="15"/>
      <c r="F279" s="15"/>
      <c r="G279" s="10"/>
      <c r="H279" s="15"/>
      <c r="I279" s="32"/>
      <c r="J279" s="67"/>
      <c r="K279" s="27"/>
      <c r="L279" s="15"/>
      <c r="M279" s="16"/>
      <c r="N279" s="16"/>
      <c r="O279" s="16"/>
      <c r="P279" s="16"/>
      <c r="Q279" s="16"/>
    </row>
    <row r="280" spans="1:17" ht="39" thickBot="1" x14ac:dyDescent="0.25">
      <c r="A280" s="64"/>
      <c r="B280" s="65" t="s">
        <v>865</v>
      </c>
      <c r="C280" s="47">
        <v>4</v>
      </c>
      <c r="D280" s="66">
        <f>COUNTIF(K$2:K$266,C280)</f>
        <v>48</v>
      </c>
      <c r="E280" s="15"/>
      <c r="F280" s="15"/>
      <c r="G280" s="10"/>
      <c r="H280" s="15"/>
      <c r="I280" s="67"/>
      <c r="J280" s="67"/>
      <c r="K280" s="27"/>
      <c r="L280" s="15"/>
      <c r="M280" s="16"/>
      <c r="N280" s="16"/>
      <c r="O280" s="16"/>
      <c r="P280" s="16"/>
      <c r="Q280" s="16"/>
    </row>
    <row r="281" spans="1:17" x14ac:dyDescent="0.2">
      <c r="B281" s="25"/>
      <c r="C281" s="13"/>
      <c r="D281" s="14"/>
      <c r="E281" s="15"/>
      <c r="F281" s="15"/>
      <c r="G281" s="10"/>
      <c r="H281" s="15"/>
      <c r="I281" s="32"/>
      <c r="J281" s="67"/>
      <c r="K281" s="27"/>
      <c r="L281" s="15"/>
      <c r="M281" s="16"/>
      <c r="N281" s="16"/>
      <c r="O281" s="16"/>
      <c r="P281" s="16"/>
      <c r="Q281" s="16"/>
    </row>
    <row r="282" spans="1:17" x14ac:dyDescent="0.2">
      <c r="B282" s="18"/>
      <c r="C282" s="13"/>
      <c r="D282" s="14"/>
      <c r="E282" s="15"/>
      <c r="F282" s="15"/>
      <c r="G282" s="10"/>
      <c r="H282" s="15"/>
      <c r="I282" s="32"/>
      <c r="J282" s="32"/>
      <c r="K282" s="32"/>
      <c r="L282" s="15"/>
      <c r="M282" s="16"/>
      <c r="N282" s="16"/>
      <c r="O282" s="16"/>
      <c r="P282" s="16"/>
      <c r="Q282" s="16"/>
    </row>
    <row r="283" spans="1:17" ht="19.5" x14ac:dyDescent="0.2">
      <c r="A283" s="27"/>
      <c r="B283" s="33"/>
      <c r="C283" s="27"/>
      <c r="D283" s="34"/>
      <c r="E283" s="35"/>
      <c r="F283" s="35"/>
      <c r="G283" s="36"/>
      <c r="H283" s="35"/>
      <c r="I283" s="27"/>
      <c r="J283" s="27"/>
      <c r="K283" s="27"/>
    </row>
    <row r="284" spans="1:17" x14ac:dyDescent="0.2">
      <c r="A284" s="27"/>
      <c r="B284" s="27"/>
      <c r="C284" s="37"/>
      <c r="D284" s="38"/>
      <c r="E284" s="39"/>
      <c r="F284" s="39"/>
      <c r="G284" s="39"/>
      <c r="H284" s="39"/>
      <c r="I284" s="27"/>
      <c r="J284" s="27"/>
      <c r="K284" s="27"/>
    </row>
    <row r="285" spans="1:17" x14ac:dyDescent="0.2">
      <c r="A285" s="27"/>
      <c r="B285" s="37"/>
      <c r="C285" s="37"/>
      <c r="D285" s="38"/>
      <c r="E285" s="39"/>
      <c r="F285" s="39"/>
      <c r="G285" s="40"/>
      <c r="H285" s="39"/>
      <c r="J285" s="27"/>
      <c r="K285" s="27"/>
    </row>
    <row r="286" spans="1:17" x14ac:dyDescent="0.2">
      <c r="A286" s="27"/>
      <c r="B286" s="37"/>
      <c r="C286" s="39"/>
      <c r="D286" s="34"/>
      <c r="E286" s="35"/>
      <c r="F286" s="35"/>
      <c r="G286" s="40"/>
      <c r="H286" s="35"/>
      <c r="J286" s="27"/>
      <c r="K286" s="27"/>
    </row>
    <row r="287" spans="1:17" x14ac:dyDescent="0.2">
      <c r="A287" s="27"/>
      <c r="B287" s="27"/>
      <c r="C287" s="27"/>
      <c r="D287" s="34"/>
      <c r="E287" s="35"/>
      <c r="F287" s="35"/>
      <c r="G287" s="36"/>
      <c r="H287" s="35"/>
      <c r="J287" s="27"/>
      <c r="K287" s="27"/>
    </row>
    <row r="288" spans="1:17" x14ac:dyDescent="0.2">
      <c r="A288" s="27"/>
      <c r="B288" s="27"/>
      <c r="C288" s="27"/>
      <c r="D288" s="34"/>
      <c r="E288" s="35"/>
      <c r="F288" s="35"/>
      <c r="G288" s="36"/>
      <c r="H288" s="35"/>
      <c r="J288" s="27"/>
      <c r="K288" s="27"/>
    </row>
    <row r="289" spans="1:11" x14ac:dyDescent="0.2">
      <c r="A289" s="27"/>
      <c r="B289" s="27"/>
      <c r="C289" s="27"/>
      <c r="D289" s="34"/>
      <c r="E289" s="35"/>
      <c r="F289" s="35"/>
      <c r="G289" s="36"/>
      <c r="H289" s="35"/>
      <c r="J289" s="27"/>
      <c r="K289" s="27"/>
    </row>
    <row r="296" spans="1:11" x14ac:dyDescent="0.2">
      <c r="C296" s="12"/>
    </row>
  </sheetData>
  <autoFilter ref="B1:K266" xr:uid="{1DA7C15C-759D-4621-8123-39102AE86A60}">
    <sortState ref="B14:K261">
      <sortCondition ref="D1:D266"/>
    </sortState>
  </autoFilter>
  <hyperlinks>
    <hyperlink ref="B187" r:id="rId1" tooltip="https://advance.lexis.com/api/document?collection=news&amp;id=urn:contentItem:69J3-RJ11-DY69-V3FK-00000-00&amp;context=1516831&amp;sourcegroupingtype=G" xr:uid="{00000000-0004-0000-0000-000000000000}"/>
    <hyperlink ref="B228" r:id="rId2" tooltip="https://advance.lexis.com/api/document?collection=news&amp;id=urn:contentItem:69T9-S4F1-JBR8-42R1-00000-00&amp;context=1516831&amp;sourcegroupingtype=G" xr:uid="{00000000-0004-0000-0000-000001000000}"/>
    <hyperlink ref="B220" r:id="rId3" tooltip="https://advance.lexis.com/api/document?collection=news&amp;id=urn:contentItem:69S2-XJ21-JBR8-44YN-00000-00&amp;context=1516831&amp;sourcegroupingtype=G" xr:uid="{00000000-0004-0000-0000-000002000000}"/>
    <hyperlink ref="B216" r:id="rId4" tooltip="https://advance.lexis.com/api/document?collection=news&amp;id=urn:contentItem:69RD-1KW1-DY69-V012-00000-00&amp;context=1516831&amp;sourcegroupingtype=G" xr:uid="{00000000-0004-0000-0000-000003000000}"/>
    <hyperlink ref="B223" r:id="rId5" tooltip="https://advance.lexis.com/api/document?collection=news&amp;id=urn:contentItem:69SW-TPR1-DY69-V012-00000-00&amp;context=1516831&amp;sourcegroupingtype=G" xr:uid="{00000000-0004-0000-0000-000004000000}"/>
    <hyperlink ref="B212" r:id="rId6" tooltip="https://advance.lexis.com/api/document?collection=news&amp;id=urn:contentItem:69PS-3YS1-JBR8-4046-00000-00&amp;context=1516831&amp;sourcegroupingtype=G" xr:uid="{00000000-0004-0000-0000-000006000000}"/>
    <hyperlink ref="B238" r:id="rId7" tooltip="https://advance.lexis.com/api/document?collection=news&amp;id=urn:contentItem:69VK-KDS1-JBR8-412N-00000-00&amp;context=1516831&amp;sourcegroupingtype=G" xr:uid="{00000000-0004-0000-0000-000007000000}"/>
    <hyperlink ref="B225" r:id="rId8" tooltip="https://advance.lexis.com/api/document?collection=news&amp;id=urn:contentItem:69SW-TPR1-DY69-V01H-00000-00&amp;context=1516831&amp;sourcegroupingtype=G" xr:uid="{00000000-0004-0000-0000-000008000000}"/>
    <hyperlink ref="B204" r:id="rId9" tooltip="https://advance.lexis.com/api/document?collection=news&amp;id=urn:contentItem:69N2-BFK1-JBR8-40VK-00000-00&amp;context=1516831&amp;sourcegroupingtype=G" xr:uid="{00000000-0004-0000-0000-000009000000}"/>
    <hyperlink ref="B224" r:id="rId10" tooltip="https://advance.lexis.com/api/document?collection=news&amp;id=urn:contentItem:69SW-TPR1-DY69-V00T-00000-00&amp;context=1516831&amp;sourcegroupingtype=G" xr:uid="{00000000-0004-0000-0000-00000A000000}"/>
    <hyperlink ref="B199" r:id="rId11" tooltip="https://advance.lexis.com/api/document?collection=news&amp;id=urn:contentItem:69MD-DVF1-DY69-V17W-00000-00&amp;context=1516831&amp;sourcegroupingtype=G" xr:uid="{00000000-0004-0000-0000-00000B000000}"/>
    <hyperlink ref="B205" r:id="rId12" tooltip="https://advance.lexis.com/api/document?collection=news&amp;id=urn:contentItem:69N2-BFK1-JBR8-40W9-00000-00&amp;context=1516831&amp;sourcegroupingtype=G" xr:uid="{00000000-0004-0000-0000-00000C000000}"/>
    <hyperlink ref="B206" r:id="rId13" tooltip="https://advance.lexis.com/api/document?collection=news&amp;id=urn:contentItem:69N2-BFK1-JBR8-40VG-00000-00&amp;context=1516831&amp;sourcegroupingtype=G" xr:uid="{00000000-0004-0000-0000-00000D000000}"/>
    <hyperlink ref="B190" r:id="rId14" tooltip="https://advance.lexis.com/api/document?collection=news&amp;id=urn:contentItem:69JR-N041-DY69-V132-00000-00&amp;context=1516831&amp;sourcegroupingtype=G" xr:uid="{00000000-0004-0000-0000-00000E000000}"/>
    <hyperlink ref="B193" r:id="rId15" tooltip="https://advance.lexis.com/api/document?collection=news&amp;id=urn:contentItem:69KS-HDC1-DY69-V040-00000-00&amp;context=1516831&amp;sourcegroupingtype=G" xr:uid="{00000000-0004-0000-0000-00000F000000}"/>
    <hyperlink ref="B231" r:id="rId16" tooltip="https://advance.lexis.com/api/document?collection=news&amp;id=urn:contentItem:69TR-PM91-DY69-V30S-00000-00&amp;context=1516831&amp;sourcegroupingtype=G" xr:uid="{00000000-0004-0000-0000-000010000000}"/>
    <hyperlink ref="B211" r:id="rId17" tooltip="https://advance.lexis.com/api/document?collection=news&amp;id=urn:contentItem:69PS-3YS1-JBR8-4038-00000-00&amp;context=1516831&amp;sourcegroupingtype=G" xr:uid="{00000000-0004-0000-0000-000011000000}"/>
    <hyperlink ref="B236" r:id="rId18" tooltip="https://advance.lexis.com/api/document?collection=news&amp;id=urn:contentItem:69VC-M1K1-DY69-V562-00000-00&amp;context=1516831&amp;sourcegroupingtype=G" xr:uid="{00000000-0004-0000-0000-000012000000}"/>
    <hyperlink ref="B189" r:id="rId19" tooltip="https://advance.lexis.com/api/document?collection=news&amp;id=urn:contentItem:69J8-R5W1-JBR8-415F-00000-00&amp;context=1516831&amp;sourcegroupingtype=G" xr:uid="{00000000-0004-0000-0000-000013000000}"/>
    <hyperlink ref="B235" r:id="rId20" tooltip="https://advance.lexis.com/api/document?collection=news&amp;id=urn:contentItem:69V9-MY71-JBR8-43BX-00000-00&amp;context=1516831&amp;sourcegroupingtype=G" xr:uid="{00000000-0004-0000-0000-000014000000}"/>
    <hyperlink ref="B227" r:id="rId21" tooltip="https://advance.lexis.com/api/document?collection=news&amp;id=urn:contentItem:69T4-SHT1-DY69-V3K7-00000-00&amp;context=1516831&amp;sourcegroupingtype=G" xr:uid="{00000000-0004-0000-0000-000015000000}"/>
    <hyperlink ref="B229" r:id="rId22" tooltip="https://advance.lexis.com/api/document?collection=news&amp;id=urn:contentItem:69TB-RRK1-DY69-V4R1-00000-00&amp;context=1516831&amp;sourcegroupingtype=G" xr:uid="{00000000-0004-0000-0000-000016000000}"/>
    <hyperlink ref="B198" r:id="rId23" tooltip="https://advance.lexis.com/api/document?collection=news&amp;id=urn:contentItem:69MD-DVF1-DY69-V18B-00000-00&amp;context=1516831&amp;sourcegroupingtype=G" xr:uid="{00000000-0004-0000-0000-000017000000}"/>
    <hyperlink ref="B168" r:id="rId24" tooltip="https://advance.lexis.com/api/document?collection=news&amp;id=urn:contentItem:69F3-0SM1-JBR8-4218-00000-00&amp;context=1516831&amp;sourcegroupingtype=G" xr:uid="{00000000-0004-0000-0000-000018000000}"/>
    <hyperlink ref="B221" r:id="rId25" tooltip="https://advance.lexis.com/api/document?collection=news&amp;id=urn:contentItem:69S7-X4Y1-JBR8-40DN-00000-00&amp;context=1516831&amp;sourcegroupingtype=G" xr:uid="{00000000-0004-0000-0000-000019000000}"/>
    <hyperlink ref="B215" r:id="rId26" tooltip="https://advance.lexis.com/api/document?collection=news&amp;id=urn:contentItem:69RF-1041-DY69-V00B-00000-00&amp;context=1516831&amp;sourcegroupingtype=G" xr:uid="{00000000-0004-0000-0000-00001A000000}"/>
    <hyperlink ref="B186" r:id="rId27" tooltip="https://advance.lexis.com/api/document?collection=news&amp;id=urn:contentItem:69HV-V681-JBR8-426K-00000-00&amp;context=1516831&amp;sourcegroupingtype=G" xr:uid="{00000000-0004-0000-0000-00001B000000}"/>
    <hyperlink ref="B196" r:id="rId28" tooltip="https://advance.lexis.com/api/document?collection=news&amp;id=urn:contentItem:69M7-FB11-DY69-V551-00000-00&amp;context=1516831&amp;sourcegroupingtype=G" xr:uid="{00000000-0004-0000-0000-00001C000000}"/>
    <hyperlink ref="B217" r:id="rId29" tooltip="https://advance.lexis.com/api/document?collection=news&amp;id=urn:contentItem:69RN-0651-DY69-V00V-00000-00&amp;context=1516831&amp;sourcegroupingtype=G" xr:uid="{00000000-0004-0000-0000-00001D000000}"/>
    <hyperlink ref="B233" r:id="rId30" tooltip="https://advance.lexis.com/api/document?collection=news&amp;id=urn:contentItem:69V3-NT21-DY69-V43S-00000-00&amp;context=1516831&amp;sourcegroupingtype=G" xr:uid="{00000000-0004-0000-0000-00001E000000}"/>
    <hyperlink ref="B218" r:id="rId31" tooltip="https://advance.lexis.com/api/document?collection=news&amp;id=urn:contentItem:69RM-0PR1-JBR8-400X-00000-00&amp;context=1516831&amp;sourcegroupingtype=G" xr:uid="{00000000-0004-0000-0000-00001F000000}"/>
    <hyperlink ref="B163" r:id="rId32" tooltip="https://advance.lexis.com/api/document?collection=news&amp;id=urn:contentItem:69DP-1YW1-JBR8-4410-00000-00&amp;context=1516831&amp;sourcegroupingtype=G" xr:uid="{00000000-0004-0000-0000-000020000000}"/>
    <hyperlink ref="B150" r:id="rId33" tooltip="https://advance.lexis.com/api/document?collection=news&amp;id=urn:contentItem:69BR-9V11-JBR8-40HW-00000-00&amp;context=1516831&amp;sourcegroupingtype=G" xr:uid="{00000000-0004-0000-0000-000021000000}"/>
    <hyperlink ref="B232" r:id="rId34" tooltip="https://advance.lexis.com/api/document?collection=news&amp;id=urn:contentItem:69TR-PM91-DY69-V30T-00000-00&amp;context=1516831&amp;sourcegroupingtype=G" xr:uid="{00000000-0004-0000-0000-000022000000}"/>
    <hyperlink ref="B226" r:id="rId35" tooltip="https://advance.lexis.com/api/document?collection=news&amp;id=urn:contentItem:69T3-TH31-JBR8-43KF-00000-00&amp;context=1516831&amp;sourcegroupingtype=G" xr:uid="{00000000-0004-0000-0000-000023000000}"/>
    <hyperlink ref="B156" r:id="rId36" tooltip="https://advance.lexis.com/api/document?collection=news&amp;id=urn:contentItem:69CR-6H01-JBR8-40HC-00000-00&amp;context=1516831&amp;sourcegroupingtype=G" xr:uid="{00000000-0004-0000-0000-000024000000}"/>
    <hyperlink ref="B144" r:id="rId37" tooltip="https://advance.lexis.com/api/document?collection=news&amp;id=urn:contentItem:69B3-D481-JBR8-40PK-00000-00&amp;context=1516831&amp;sourcegroupingtype=G" xr:uid="{00000000-0004-0000-0000-000025000000}"/>
    <hyperlink ref="B210" r:id="rId38" tooltip="https://advance.lexis.com/api/document?collection=news&amp;id=urn:contentItem:69PK-4851-JBR8-400T-00000-00&amp;context=1516831&amp;sourcegroupingtype=G" xr:uid="{00000000-0004-0000-0000-000026000000}"/>
    <hyperlink ref="B131" r:id="rId39" tooltip="https://advance.lexis.com/api/document?collection=news&amp;id=urn:contentItem:6979-SWP1-DY69-V0HX-00000-00&amp;context=1516831&amp;sourcegroupingtype=G" xr:uid="{00000000-0004-0000-0000-000027000000}"/>
    <hyperlink ref="B178" r:id="rId40" tooltip="https://advance.lexis.com/api/document?collection=news&amp;id=urn:contentItem:69H0-RJK1-DY69-V0HW-00000-00&amp;context=1516831&amp;sourcegroupingtype=G" xr:uid="{00000000-0004-0000-0000-000028000000}"/>
    <hyperlink ref="B20" r:id="rId41" tooltip="https://advance.lexis.com/api/document?collection=news&amp;id=urn:contentItem:68PK-T401-DY69-V008-00000-00&amp;context=1516831&amp;sourcegroupingtype=G" xr:uid="{00000000-0004-0000-0000-000029000000}"/>
    <hyperlink ref="B139" r:id="rId42" tooltip="https://advance.lexis.com/api/document?collection=news&amp;id=urn:contentItem:6997-JV91-JBR8-43TK-00000-00&amp;context=1516831&amp;sourcegroupingtype=G" xr:uid="{00000000-0004-0000-0000-00002A000000}"/>
    <hyperlink ref="B170" r:id="rId43" tooltip="https://advance.lexis.com/api/document?collection=news&amp;id=urn:contentItem:69GB-TWC1-JBR8-41G9-00000-00&amp;context=1516831&amp;sourcegroupingtype=G" xr:uid="{00000000-0004-0000-0000-00002B000000}"/>
    <hyperlink ref="B214" r:id="rId44" tooltip="https://advance.lexis.com/api/document?collection=news&amp;id=urn:contentItem:69R0-3271-JBR8-4008-00000-00&amp;context=1516831&amp;sourcegroupingtype=G" xr:uid="{00000000-0004-0000-0000-00002C000000}"/>
    <hyperlink ref="B213" r:id="rId45" tooltip="https://advance.lexis.com/api/document?collection=news&amp;id=urn:contentItem:69PT-3CX1-DY69-V00T-00000-00&amp;context=1516831&amp;sourcegroupingtype=G" xr:uid="{00000000-0004-0000-0000-00002D000000}"/>
    <hyperlink ref="B140" r:id="rId46" tooltip="https://advance.lexis.com/api/document?collection=news&amp;id=urn:contentItem:6998-H1M1-DY69-V0F0-00000-00&amp;context=1516831&amp;sourcegroupingtype=G" xr:uid="{00000000-0004-0000-0000-00002E000000}"/>
    <hyperlink ref="B157" r:id="rId47" tooltip="https://advance.lexis.com/api/document?collection=news&amp;id=urn:contentItem:69CK-BV51-JBR8-40JR-00000-00&amp;context=1516831&amp;sourcegroupingtype=G" xr:uid="{00000000-0004-0000-0000-00002F000000}"/>
    <hyperlink ref="B164" r:id="rId48" tooltip="https://advance.lexis.com/api/document?collection=news&amp;id=urn:contentItem:69DN-2GV1-DY69-V0M4-00000-00&amp;context=1516831&amp;sourcegroupingtype=G" xr:uid="{00000000-0004-0000-0000-000030000000}"/>
    <hyperlink ref="B160" r:id="rId49" tooltip="https://advance.lexis.com/api/document?collection=news&amp;id=urn:contentItem:69D1-4SV1-DY69-V0JB-00000-00&amp;context=1516831&amp;sourcegroupingtype=G" xr:uid="{00000000-0004-0000-0000-000031000000}"/>
    <hyperlink ref="B208" r:id="rId50" tooltip="https://advance.lexis.com/api/document?collection=news&amp;id=urn:contentItem:69N8-9KW1-DY69-V1MJ-00000-00&amp;context=1516831&amp;sourcegroupingtype=G" xr:uid="{00000000-0004-0000-0000-000032000000}"/>
    <hyperlink ref="B137" r:id="rId51" tooltip="https://advance.lexis.com/api/document?collection=news&amp;id=urn:contentItem:698V-JV71-JBR8-41BC-00000-00&amp;context=1516831&amp;sourcegroupingtype=G" xr:uid="{00000000-0004-0000-0000-000033000000}"/>
    <hyperlink ref="B203" r:id="rId52" tooltip="https://advance.lexis.com/api/document?collection=news&amp;id=urn:contentItem:69MV-C911-DY69-V2NK-00000-00&amp;context=1516831&amp;sourcegroupingtype=G" xr:uid="{00000000-0004-0000-0000-000034000000}"/>
    <hyperlink ref="B169" r:id="rId53" tooltip="https://advance.lexis.com/api/document?collection=news&amp;id=urn:contentItem:69GB-TWC1-JBR8-41FS-00000-00&amp;context=1516831&amp;sourcegroupingtype=G" xr:uid="{00000000-0004-0000-0000-000035000000}"/>
    <hyperlink ref="B125" r:id="rId54" tooltip="https://advance.lexis.com/api/document?collection=news&amp;id=urn:contentItem:696G-WJ91-DY69-V07W-00000-00&amp;context=1516831&amp;sourcegroupingtype=G" xr:uid="{00000000-0004-0000-0000-000036000000}"/>
    <hyperlink ref="B158" r:id="rId55" tooltip="https://advance.lexis.com/api/document?collection=news&amp;id=urn:contentItem:69CM-6041-JBR8-40JF-00000-00&amp;context=1516831&amp;sourcegroupingtype=G" xr:uid="{00000000-0004-0000-0000-000037000000}"/>
    <hyperlink ref="B28" r:id="rId56" tooltip="https://advance.lexis.com/api/document?collection=news&amp;id=urn:contentItem:68RT-N191-JBR8-44VT-00000-00&amp;context=1516831&amp;sourcegroupingtype=G" xr:uid="{00000000-0004-0000-0000-000038000000}"/>
    <hyperlink ref="B209" r:id="rId57" tooltip="https://advance.lexis.com/api/document?collection=news&amp;id=urn:contentItem:69NX-74G1-JBR8-401V-00000-00&amp;context=1516831&amp;sourcegroupingtype=G" xr:uid="{00000000-0004-0000-0000-000039000000}"/>
    <hyperlink ref="B234" r:id="rId58" tooltip="https://advance.lexis.com/api/document?collection=news&amp;id=urn:contentItem:69TY-NPH1-DY69-V3PG-00000-00&amp;context=1516831&amp;sourcegroupingtype=G" xr:uid="{00000000-0004-0000-0000-00003A000000}"/>
    <hyperlink ref="B142" r:id="rId59" tooltip="https://advance.lexis.com/api/document?collection=news&amp;id=urn:contentItem:699W-DY71-JBR8-41JC-00000-00&amp;context=1516831&amp;sourcegroupingtype=G" xr:uid="{00000000-0004-0000-0000-00003B000000}"/>
    <hyperlink ref="B175" r:id="rId60" tooltip="https://advance.lexis.com/api/document?collection=news&amp;id=urn:contentItem:69GS-SFF1-DY69-V0JN-00000-00&amp;context=1516831&amp;sourcegroupingtype=G" xr:uid="{00000000-0004-0000-0000-00003C000000}"/>
    <hyperlink ref="B202" r:id="rId61" tooltip="https://advance.lexis.com/api/document?collection=news&amp;id=urn:contentItem:69MM-D901-JBR8-41T4-00000-00&amp;context=1516831&amp;sourcegroupingtype=G" xr:uid="{00000000-0004-0000-0000-00003D000000}"/>
    <hyperlink ref="B201" r:id="rId62" tooltip="https://advance.lexis.com/api/document?collection=news&amp;id=urn:contentItem:69MM-D901-JBR8-41V3-00000-00&amp;context=1516831&amp;sourcegroupingtype=G" xr:uid="{00000000-0004-0000-0000-00003E000000}"/>
    <hyperlink ref="B145" r:id="rId63" tooltip="https://advance.lexis.com/api/document?collection=news&amp;id=urn:contentItem:69B3-D481-JBR8-40PH-00000-00&amp;context=1516831&amp;sourcegroupingtype=G" xr:uid="{00000000-0004-0000-0000-00003F000000}"/>
    <hyperlink ref="B107" r:id="rId64" tooltip="https://advance.lexis.com/api/document?collection=news&amp;id=urn:contentItem:693X-7V91-JBR8-408V-00000-00&amp;context=1516831&amp;sourcegroupingtype=G" xr:uid="{00000000-0004-0000-0000-000040000000}"/>
    <hyperlink ref="B130" r:id="rId65" tooltip="https://advance.lexis.com/api/document?collection=news&amp;id=urn:contentItem:6979-SWP1-DY69-V0JV-00000-00&amp;context=1516831&amp;sourcegroupingtype=G" xr:uid="{00000000-0004-0000-0000-000041000000}"/>
    <hyperlink ref="B194" r:id="rId66" tooltip="https://advance.lexis.com/api/document?collection=news&amp;id=urn:contentItem:69KS-HDC1-DY69-V02N-00000-00&amp;context=1516831&amp;sourcegroupingtype=G" xr:uid="{00000000-0004-0000-0000-000042000000}"/>
    <hyperlink ref="B127" r:id="rId67" tooltip="https://advance.lexis.com/api/document?collection=news&amp;id=urn:contentItem:696W-VC11-DY69-V092-00000-00&amp;context=1516831&amp;sourcegroupingtype=G" xr:uid="{00000000-0004-0000-0000-000043000000}"/>
    <hyperlink ref="B116" r:id="rId68" tooltip="https://advance.lexis.com/api/document?collection=news&amp;id=urn:contentItem:6957-2H41-DY69-V063-00000-00&amp;context=1516831&amp;sourcegroupingtype=G" xr:uid="{00000000-0004-0000-0000-000044000000}"/>
    <hyperlink ref="B180" r:id="rId69" tooltip="https://advance.lexis.com/api/document?collection=news&amp;id=urn:contentItem:69H6-W4J1-JBR8-43T2-00000-00&amp;context=1516831&amp;sourcegroupingtype=G" xr:uid="{00000000-0004-0000-0000-000045000000}"/>
    <hyperlink ref="B123" r:id="rId70" tooltip="https://advance.lexis.com/api/document?collection=news&amp;id=urn:contentItem:695V-1HS1-DY69-V07M-00000-00&amp;context=1516831&amp;sourcegroupingtype=G" xr:uid="{00000000-0004-0000-0000-000046000000}"/>
    <hyperlink ref="B200" r:id="rId71" tooltip="https://advance.lexis.com/api/document?collection=news&amp;id=urn:contentItem:69MD-DVF1-DY69-V185-00000-00&amp;context=1516831&amp;sourcegroupingtype=G" xr:uid="{00000000-0004-0000-0000-000047000000}"/>
    <hyperlink ref="B112" r:id="rId72" tooltip="https://advance.lexis.com/api/document?collection=news&amp;id=urn:contentItem:694B-64F1-JBR8-403Y-00000-00&amp;context=1516831&amp;sourcegroupingtype=G" xr:uid="{00000000-0004-0000-0000-000048000000}"/>
    <hyperlink ref="B135" r:id="rId73" tooltip="https://advance.lexis.com/api/document?collection=news&amp;id=urn:contentItem:6985-NJ71-DY69-V0C7-00000-00&amp;context=1516831&amp;sourcegroupingtype=G" xr:uid="{00000000-0004-0000-0000-000049000000}"/>
    <hyperlink ref="B181" r:id="rId74" tooltip="https://advance.lexis.com/api/document?collection=news&amp;id=urn:contentItem:69H7-VMG1-JBR8-44DN-00000-00&amp;context=1516831&amp;sourcegroupingtype=G" xr:uid="{00000000-0004-0000-0000-00004A000000}"/>
    <hyperlink ref="B183" r:id="rId75" tooltip="https://advance.lexis.com/api/document?collection=news&amp;id=urn:contentItem:69HF-TYT1-JBR8-43J2-00000-00&amp;context=1516831&amp;sourcegroupingtype=G" xr:uid="{00000000-0004-0000-0000-00004B000000}"/>
    <hyperlink ref="B134" r:id="rId76" tooltip="https://advance.lexis.com/api/document?collection=news&amp;id=urn:contentItem:697Y-P921-JBR8-40C9-00000-00&amp;context=1516831&amp;sourcegroupingtype=G" xr:uid="{00000000-0004-0000-0000-00004C000000}"/>
    <hyperlink ref="B171" r:id="rId77" tooltip="https://advance.lexis.com/api/document?collection=news&amp;id=urn:contentItem:69GJ-T1J1-DY69-V0J6-00000-00&amp;context=1516831&amp;sourcegroupingtype=G" xr:uid="{00000000-0004-0000-0000-00004D000000}"/>
    <hyperlink ref="B141" r:id="rId78" tooltip="https://advance.lexis.com/api/document?collection=news&amp;id=urn:contentItem:699F-GM71-JBR8-43P2-00000-00&amp;context=1516831&amp;sourcegroupingtype=G" xr:uid="{00000000-0004-0000-0000-00004F000000}"/>
    <hyperlink ref="B172" r:id="rId79" tooltip="https://advance.lexis.com/api/document?collection=news&amp;id=urn:contentItem:69GJ-T1J1-DY69-V0JF-00000-00&amp;context=1516831&amp;sourcegroupingtype=G" xr:uid="{00000000-0004-0000-0000-000050000000}"/>
    <hyperlink ref="B192" r:id="rId80" tooltip="https://advance.lexis.com/api/document?collection=news&amp;id=urn:contentItem:69KC-JG61-DY69-V0PF-00000-00&amp;context=1516831&amp;sourcegroupingtype=G" xr:uid="{00000000-0004-0000-0000-000051000000}"/>
    <hyperlink ref="B108" r:id="rId81" tooltip="https://advance.lexis.com/api/document?collection=news&amp;id=urn:contentItem:693X-7V91-JBR8-407H-00000-00&amp;context=1516831&amp;sourcegroupingtype=G" xr:uid="{00000000-0004-0000-0000-000052000000}"/>
    <hyperlink ref="B109" r:id="rId82" tooltip="https://advance.lexis.com/api/document?collection=news&amp;id=urn:contentItem:6944-6YH1-JBR8-439W-00000-00&amp;context=1516831&amp;sourcegroupingtype=G" xr:uid="{00000000-0004-0000-0000-000053000000}"/>
    <hyperlink ref="B121" r:id="rId83" tooltip="https://advance.lexis.com/api/document?collection=news&amp;id=urn:contentItem:695N-1CP1-DY69-V07M-00000-00&amp;context=1516831&amp;sourcegroupingtype=G" xr:uid="{00000000-0004-0000-0000-000054000000}"/>
    <hyperlink ref="B129" r:id="rId84" tooltip="https://advance.lexis.com/api/document?collection=news&amp;id=urn:contentItem:6973-TKG1-DY69-V0B8-00000-00&amp;context=1516831&amp;sourcegroupingtype=G" xr:uid="{00000000-0004-0000-0000-000055000000}"/>
    <hyperlink ref="B128" r:id="rId85" tooltip="https://advance.lexis.com/api/document?collection=news&amp;id=urn:contentItem:6973-TKG1-DY69-V0BV-00000-00&amp;context=1516831&amp;sourcegroupingtype=G" xr:uid="{00000000-0004-0000-0000-000056000000}"/>
    <hyperlink ref="B132" r:id="rId86" tooltip="https://advance.lexis.com/api/document?collection=news&amp;id=urn:contentItem:697H-RWK1-DY69-V2SK-00000-00&amp;context=1516831&amp;sourcegroupingtype=G" xr:uid="{00000000-0004-0000-0000-000057000000}"/>
    <hyperlink ref="B110" r:id="rId87" tooltip="https://advance.lexis.com/api/document?collection=news&amp;id=urn:contentItem:694B-64F1-JBR8-4038-00000-00&amp;context=1516831&amp;sourcegroupingtype=G" xr:uid="{00000000-0004-0000-0000-000058000000}"/>
    <hyperlink ref="B174" r:id="rId88" tooltip="https://advance.lexis.com/api/document?collection=news&amp;id=urn:contentItem:69GS-SFF1-DY69-V0JM-00000-00&amp;context=1516831&amp;sourcegroupingtype=G" xr:uid="{00000000-0004-0000-0000-000059000000}"/>
    <hyperlink ref="B83" r:id="rId89" tooltip="https://advance.lexis.com/api/document?collection=news&amp;id=urn:contentItem:690X-NC11-DY69-V52B-00000-00&amp;context=1516831&amp;sourcegroupingtype=G" xr:uid="{00000000-0004-0000-0000-00005A000000}"/>
    <hyperlink ref="B179" r:id="rId90" tooltip="https://advance.lexis.com/api/document?collection=news&amp;id=urn:contentItem:69H0-RJK1-DY69-V0HM-00000-00&amp;context=1516831&amp;sourcegroupingtype=G" xr:uid="{00000000-0004-0000-0000-00005C000000}"/>
    <hyperlink ref="B191" r:id="rId91" tooltip="https://advance.lexis.com/api/document?collection=news&amp;id=urn:contentItem:69K2-MSX1-JBR8-42C7-00000-00&amp;context=1516831&amp;sourcegroupingtype=G" xr:uid="{00000000-0004-0000-0000-00005E000000}"/>
    <hyperlink ref="B122" r:id="rId92" tooltip="https://advance.lexis.com/api/document?collection=news&amp;id=urn:contentItem:695M-1BB1-JBR8-433M-00000-00&amp;context=1516831&amp;sourcegroupingtype=G" xr:uid="{00000000-0004-0000-0000-00005F000000}"/>
    <hyperlink ref="B162" r:id="rId93" tooltip="https://advance.lexis.com/api/document?collection=news&amp;id=urn:contentItem:69DF-3711-JBR8-43J5-00000-00&amp;context=1516831&amp;sourcegroupingtype=G" xr:uid="{00000000-0004-0000-0000-000060000000}"/>
    <hyperlink ref="B119" r:id="rId94" tooltip="https://advance.lexis.com/api/document?collection=news&amp;id=urn:contentItem:695D-23T1-DY69-V073-00000-00&amp;context=1516831&amp;sourcegroupingtype=G" xr:uid="{00000000-0004-0000-0000-000061000000}"/>
    <hyperlink ref="B75" r:id="rId95" tooltip="https://advance.lexis.com/api/document?collection=news&amp;id=urn:contentItem:68YM-V5Y1-DY69-V41S-00000-00&amp;context=1516831&amp;sourcegroupingtype=G" xr:uid="{00000000-0004-0000-0000-000062000000}"/>
    <hyperlink ref="B103" r:id="rId96" tooltip="https://advance.lexis.com/api/document?collection=news&amp;id=urn:contentItem:693H-8YD1-DY69-V037-00000-00&amp;context=1516831&amp;sourcegroupingtype=G" xr:uid="{00000000-0004-0000-0000-000063000000}"/>
    <hyperlink ref="B184" r:id="rId97" tooltip="https://advance.lexis.com/api/document?collection=news&amp;id=urn:contentItem:69HD-V9B1-DY69-V0J9-00000-00&amp;context=1516831&amp;sourcegroupingtype=G" xr:uid="{00000000-0004-0000-0000-000064000000}"/>
    <hyperlink ref="B155" r:id="rId98" tooltip="https://advance.lexis.com/api/document?collection=news&amp;id=urn:contentItem:69CK-BV51-JBR8-40J1-00000-00&amp;context=1516831&amp;sourcegroupingtype=G" xr:uid="{00000000-0004-0000-0000-000065000000}"/>
    <hyperlink ref="B61" r:id="rId99" tooltip="https://advance.lexis.com/api/document?collection=news&amp;id=urn:contentItem:68XC-11S1-DY69-V0VD-00000-00&amp;context=1516831&amp;sourcegroupingtype=G" xr:uid="{00000000-0004-0000-0000-000066000000}"/>
    <hyperlink ref="B76" r:id="rId100" tooltip="https://advance.lexis.com/api/document?collection=news&amp;id=urn:contentItem:68YM-V5Y1-DY69-V40N-00000-00&amp;context=1516831&amp;sourcegroupingtype=G" xr:uid="{00000000-0004-0000-0000-000067000000}"/>
    <hyperlink ref="B95" r:id="rId101" tooltip="https://advance.lexis.com/api/document?collection=news&amp;id=urn:contentItem:6927-G0S1-JBR8-400C-00000-00&amp;context=1516831&amp;sourcegroupingtype=G" xr:uid="{00000000-0004-0000-0000-00006A000000}"/>
    <hyperlink ref="B73" r:id="rId102" tooltip="https://advance.lexis.com/api/document?collection=news&amp;id=urn:contentItem:68YD-VYM1-JBR8-410P-00000-00&amp;context=1516831&amp;sourcegroupingtype=G" xr:uid="{00000000-0004-0000-0000-00006B000000}"/>
    <hyperlink ref="B147" r:id="rId103" tooltip="https://advance.lexis.com/api/document?collection=news&amp;id=urn:contentItem:69B3-D481-JBR8-40RC-00000-00&amp;context=1516831&amp;sourcegroupingtype=G" xr:uid="{00000000-0004-0000-0000-00006C000000}"/>
    <hyperlink ref="B173" r:id="rId104" tooltip="https://advance.lexis.com/api/document?collection=news&amp;id=urn:contentItem:69GS-SFF1-DY69-V0J5-00000-00&amp;context=1516831&amp;sourcegroupingtype=G" xr:uid="{00000000-0004-0000-0000-00006D000000}"/>
    <hyperlink ref="B165" r:id="rId105" tooltip="https://advance.lexis.com/api/document?collection=news&amp;id=urn:contentItem:69DN-2GV1-DY69-V0M8-00000-00&amp;context=1516831&amp;sourcegroupingtype=G" xr:uid="{00000000-0004-0000-0000-00006E000000}"/>
    <hyperlink ref="B154" r:id="rId106" tooltip="https://advance.lexis.com/api/document?collection=news&amp;id=urn:contentItem:69CC-79K1-DY69-V0JF-00000-00&amp;context=1516831&amp;sourcegroupingtype=G" xr:uid="{00000000-0004-0000-0000-00006F000000}"/>
    <hyperlink ref="B136" r:id="rId107" tooltip="https://advance.lexis.com/api/document?collection=news&amp;id=urn:contentItem:698T-K431-DY69-V0G0-00000-00&amp;context=1516831&amp;sourcegroupingtype=G" xr:uid="{00000000-0004-0000-0000-000071000000}"/>
    <hyperlink ref="B85" r:id="rId108" tooltip="https://advance.lexis.com/api/document?collection=news&amp;id=urn:contentItem:6914-MF21-JBR8-44WW-00000-00&amp;context=1516831&amp;sourcegroupingtype=G" xr:uid="{00000000-0004-0000-0000-000072000000}"/>
    <hyperlink ref="B92" r:id="rId109" tooltip="https://advance.lexis.com/api/document?collection=news&amp;id=urn:contentItem:6926-GB41-JBR8-4020-00000-00&amp;context=1516831&amp;sourcegroupingtype=G" xr:uid="{00000000-0004-0000-0000-000073000000}"/>
    <hyperlink ref="B97" r:id="rId110" tooltip="https://advance.lexis.com/api/document?collection=news&amp;id=urn:contentItem:692N-D7R1-JBR8-4018-00000-00&amp;context=1516831&amp;sourcegroupingtype=G" xr:uid="{00000000-0004-0000-0000-000074000000}"/>
    <hyperlink ref="B88" r:id="rId111" tooltip="https://advance.lexis.com/api/document?collection=news&amp;id=urn:contentItem:691B-KMB1-JBR8-41JR-00000-00&amp;context=1516831&amp;sourcegroupingtype=G" xr:uid="{00000000-0004-0000-0000-000075000000}"/>
    <hyperlink ref="B91" r:id="rId112" tooltip="https://advance.lexis.com/api/document?collection=news&amp;id=urn:contentItem:6921-GNG1-DY69-V008-00000-00&amp;context=1516831&amp;sourcegroupingtype=G" xr:uid="{00000000-0004-0000-0000-000076000000}"/>
    <hyperlink ref="B148" r:id="rId113" tooltip="https://advance.lexis.com/api/document?collection=news&amp;id=urn:contentItem:69B9-CDF1-JBR8-40K2-00000-00&amp;context=1516831&amp;sourcegroupingtype=G" xr:uid="{00000000-0004-0000-0000-000077000000}"/>
    <hyperlink ref="B195" r:id="rId114" tooltip="https://advance.lexis.com/api/document?collection=news&amp;id=urn:contentItem:69M0-GG21-JBR8-425S-00000-00&amp;context=1516831&amp;sourcegroupingtype=G" xr:uid="{00000000-0004-0000-0000-000078000000}"/>
    <hyperlink ref="B94" r:id="rId115" tooltip="https://advance.lexis.com/api/document?collection=news&amp;id=urn:contentItem:6926-GB41-JBR8-4022-00000-00&amp;context=1516831&amp;sourcegroupingtype=G" xr:uid="{00000000-0004-0000-0000-000079000000}"/>
    <hyperlink ref="B230" r:id="rId116" tooltip="https://advance.lexis.com/api/document?collection=news&amp;id=urn:contentItem:69TR-PM91-DY69-V30W-00000-00&amp;context=1516831&amp;sourcegroupingtype=G" xr:uid="{00000000-0004-0000-0000-00007A000000}"/>
    <hyperlink ref="B176" r:id="rId117" tooltip="https://advance.lexis.com/api/document?collection=news&amp;id=urn:contentItem:69GT-RSP1-JBR8-4380-00000-00&amp;context=1516831&amp;sourcegroupingtype=G" xr:uid="{00000000-0004-0000-0000-00007B000000}"/>
    <hyperlink ref="B69" r:id="rId118" tooltip="https://advance.lexis.com/api/document?collection=news&amp;id=urn:contentItem:68Y6-WSF1-DY69-V1KP-00000-00&amp;context=1516831&amp;sourcegroupingtype=G" xr:uid="{00000000-0004-0000-0000-00007C000000}"/>
    <hyperlink ref="B166" r:id="rId119" tooltip="https://advance.lexis.com/api/document?collection=news&amp;id=urn:contentItem:69DN-2GV1-DY69-V0MF-00000-00&amp;context=1516831&amp;sourcegroupingtype=G" xr:uid="{00000000-0004-0000-0000-00007D000000}"/>
    <hyperlink ref="B77" r:id="rId120" tooltip="https://advance.lexis.com/api/document?collection=news&amp;id=urn:contentItem:68YN-TP71-JBR8-4035-00000-00&amp;context=1516831&amp;sourcegroupingtype=G" xr:uid="{00000000-0004-0000-0000-00007E000000}"/>
    <hyperlink ref="B146" r:id="rId121" tooltip="https://advance.lexis.com/api/document?collection=news&amp;id=urn:contentItem:69B4-CRS1-JBR8-40H4-00000-00&amp;context=1516831&amp;sourcegroupingtype=G" xr:uid="{00000000-0004-0000-0000-00007F000000}"/>
    <hyperlink ref="B161" r:id="rId122" tooltip="https://advance.lexis.com/api/document?collection=news&amp;id=urn:contentItem:69D7-40N1-DY69-V0J9-00000-00&amp;context=1516831&amp;sourcegroupingtype=G" xr:uid="{00000000-0004-0000-0000-000080000000}"/>
    <hyperlink ref="B50" r:id="rId123" tooltip="https://advance.lexis.com/api/document?collection=news&amp;id=urn:contentItem:68VN-7KX1-JBR8-41FB-00000-00&amp;context=1516831&amp;sourcegroupingtype=G" xr:uid="{00000000-0004-0000-0000-000082000000}"/>
    <hyperlink ref="B222" r:id="rId124" tooltip="https://advance.lexis.com/api/document?collection=news&amp;id=urn:contentItem:69SN-VJ61-DY69-V005-00000-00&amp;context=1516831&amp;sourcegroupingtype=G" xr:uid="{00000000-0004-0000-0000-000083000000}"/>
    <hyperlink ref="B98" r:id="rId125" tooltip="https://advance.lexis.com/api/document?collection=news&amp;id=urn:contentItem:692V-D401-JBR8-401M-00000-00&amp;context=1516831&amp;sourcegroupingtype=G" xr:uid="{00000000-0004-0000-0000-000084000000}"/>
    <hyperlink ref="B60" r:id="rId126" tooltip="https://advance.lexis.com/api/document?collection=news&amp;id=urn:contentItem:68X5-1VF1-JBR8-43W8-00000-00&amp;context=1516831&amp;sourcegroupingtype=G" xr:uid="{00000000-0004-0000-0000-000085000000}"/>
    <hyperlink ref="B185" r:id="rId127" tooltip="https://advance.lexis.com/api/document?collection=news&amp;id=urn:contentItem:69HM-TMY1-DY69-V0HR-00000-00&amp;context=1516831&amp;sourcegroupingtype=G" xr:uid="{00000000-0004-0000-0000-000086000000}"/>
    <hyperlink ref="B79" r:id="rId128" tooltip="https://advance.lexis.com/api/document?collection=news&amp;id=urn:contentItem:68YV-TC21-DY69-V2GW-00000-00&amp;context=1516831&amp;sourcegroupingtype=G" xr:uid="{00000000-0004-0000-0000-000087000000}"/>
    <hyperlink ref="B197" r:id="rId129" tooltip="https://advance.lexis.com/api/document?collection=news&amp;id=urn:contentItem:69M7-FB11-DY69-V552-00000-00&amp;context=1516831&amp;sourcegroupingtype=G" xr:uid="{00000000-0004-0000-0000-000088000000}"/>
    <hyperlink ref="B159" r:id="rId130" tooltip="https://advance.lexis.com/api/document?collection=news&amp;id=urn:contentItem:69D1-4SV1-DY69-V0J5-00000-00&amp;context=1516831&amp;sourcegroupingtype=G" xr:uid="{00000000-0004-0000-0000-000089000000}"/>
    <hyperlink ref="B143" r:id="rId131" tooltip="https://advance.lexis.com/api/document?collection=news&amp;id=urn:contentItem:69B4-CRS1-JBR8-40GR-00000-00&amp;context=1516831&amp;sourcegroupingtype=G" xr:uid="{00000000-0004-0000-0000-00008A000000}"/>
    <hyperlink ref="B78" r:id="rId132" tooltip="https://advance.lexis.com/api/document?collection=news&amp;id=urn:contentItem:68YV-TC21-DY69-V2G8-00000-00&amp;context=1516831&amp;sourcegroupingtype=G" xr:uid="{00000000-0004-0000-0000-00008C000000}"/>
    <hyperlink ref="B133" r:id="rId133" tooltip="https://advance.lexis.com/api/document?collection=news&amp;id=urn:contentItem:697H-RWK1-DY69-V2SJ-00000-00&amp;context=1516831&amp;sourcegroupingtype=G" xr:uid="{00000000-0004-0000-0000-00008D000000}"/>
    <hyperlink ref="B48" r:id="rId134" tooltip="https://advance.lexis.com/api/document?collection=news&amp;id=urn:contentItem:68VN-7KX1-JBR8-41FF-00000-00&amp;context=1516831&amp;sourcegroupingtype=G" xr:uid="{00000000-0004-0000-0000-00008E000000}"/>
    <hyperlink ref="B182" r:id="rId135" tooltip="https://advance.lexis.com/api/document?collection=news&amp;id=urn:contentItem:69HF-TYT1-JBR8-43JR-00000-00&amp;context=1516831&amp;sourcegroupingtype=G" xr:uid="{00000000-0004-0000-0000-00008F000000}"/>
    <hyperlink ref="B153" r:id="rId136" tooltip="https://advance.lexis.com/api/document?collection=news&amp;id=urn:contentItem:69CC-79K1-DY69-V0HH-00000-00&amp;context=1516831&amp;sourcegroupingtype=G" xr:uid="{00000000-0004-0000-0000-000090000000}"/>
    <hyperlink ref="B26" r:id="rId137" tooltip="https://advance.lexis.com/api/document?collection=news&amp;id=urn:contentItem:68R7-PK81-DY69-V15C-00000-00&amp;context=1516831&amp;sourcegroupingtype=G" xr:uid="{00000000-0004-0000-0000-000091000000}"/>
    <hyperlink ref="B124" r:id="rId138" tooltip="https://advance.lexis.com/api/document?collection=news&amp;id=urn:contentItem:696F-X7H1-JBR8-435P-00000-00&amp;context=1516831&amp;sourcegroupingtype=G" xr:uid="{00000000-0004-0000-0000-000092000000}"/>
    <hyperlink ref="B111" r:id="rId139" tooltip="https://advance.lexis.com/api/document?collection=news&amp;id=urn:contentItem:694B-64F1-JBR8-401W-00000-00&amp;context=1516831&amp;sourcegroupingtype=G" xr:uid="{00000000-0004-0000-0000-000093000000}"/>
    <hyperlink ref="B177" r:id="rId140" tooltip="https://advance.lexis.com/api/document?collection=news&amp;id=urn:contentItem:69H0-RJK1-DY69-V0HP-00000-00&amp;context=1516831&amp;sourcegroupingtype=G" xr:uid="{00000000-0004-0000-0000-000094000000}"/>
    <hyperlink ref="B115" r:id="rId141" tooltip="https://advance.lexis.com/api/document?collection=news&amp;id=urn:contentItem:6956-3051-DY69-V088-00000-00&amp;context=1516831&amp;sourcegroupingtype=G" xr:uid="{00000000-0004-0000-0000-000095000000}"/>
    <hyperlink ref="B149" r:id="rId142" tooltip="https://advance.lexis.com/api/document?collection=news&amp;id=urn:contentItem:69BH-BJY1-JBR8-40HP-00000-00&amp;context=1516831&amp;sourcegroupingtype=G" xr:uid="{00000000-0004-0000-0000-000096000000}"/>
    <hyperlink ref="B68" r:id="rId143" tooltip="https://advance.lexis.com/api/document?collection=news&amp;id=urn:contentItem:68Y7-W8W1-DY69-V266-00000-00&amp;context=1516831&amp;sourcegroupingtype=G" xr:uid="{00000000-0004-0000-0000-000097000000}"/>
    <hyperlink ref="B57" r:id="rId144" tooltip="https://advance.lexis.com/api/document?collection=news&amp;id=urn:contentItem:68WS-3211-DY69-V4K5-00000-00&amp;context=1516831&amp;sourcegroupingtype=G" xr:uid="{00000000-0004-0000-0000-000098000000}"/>
    <hyperlink ref="B188" r:id="rId145" tooltip="https://advance.lexis.com/api/document?collection=news&amp;id=urn:contentItem:69J8-R5W1-JBR8-414B-00000-00&amp;context=1516831&amp;sourcegroupingtype=G" xr:uid="{00000000-0004-0000-0000-000099000000}"/>
    <hyperlink ref="B37" r:id="rId146" tooltip="https://advance.lexis.com/api/document?collection=news&amp;id=urn:contentItem:68SW-GXW1-DY69-V50C-00000-00&amp;context=1516831&amp;sourcegroupingtype=G" xr:uid="{00000000-0004-0000-0000-00009A000000}"/>
    <hyperlink ref="B27" r:id="rId147" tooltip="https://advance.lexis.com/api/document?collection=news&amp;id=urn:contentItem:68R7-PK81-DY69-V156-00000-00&amp;context=1516831&amp;sourcegroupingtype=G" xr:uid="{00000000-0004-0000-0000-00009C000000}"/>
    <hyperlink ref="B105" r:id="rId148" tooltip="https://advance.lexis.com/api/document?collection=news&amp;id=urn:contentItem:693P-8PP1-DY69-V03N-00000-00&amp;context=1516831&amp;sourcegroupingtype=G" xr:uid="{00000000-0004-0000-0000-00009D000000}"/>
    <hyperlink ref="B126" r:id="rId149" tooltip="https://advance.lexis.com/api/document?collection=news&amp;id=urn:contentItem:696N-W6B1-JBR8-408K-00000-00&amp;context=1516831&amp;sourcegroupingtype=G" xr:uid="{00000000-0004-0000-0000-00009F000000}"/>
    <hyperlink ref="B117" r:id="rId150" tooltip="https://advance.lexis.com/api/document?collection=news&amp;id=urn:contentItem:6956-3051-DY69-V08G-00000-00&amp;context=1516831&amp;sourcegroupingtype=G" xr:uid="{00000000-0004-0000-0000-0000A1000000}"/>
    <hyperlink ref="B93" r:id="rId151" tooltip="https://advance.lexis.com/api/document?collection=news&amp;id=urn:contentItem:6927-G0S1-JBR8-400Y-00000-00&amp;context=1516831&amp;sourcegroupingtype=G" xr:uid="{00000000-0004-0000-0000-0000A2000000}"/>
    <hyperlink ref="B44" r:id="rId152" tooltip="https://advance.lexis.com/api/document?collection=news&amp;id=urn:contentItem:68V2-9JN1-JBR8-43SN-00000-00&amp;context=1516831&amp;sourcegroupingtype=G" xr:uid="{00000000-0004-0000-0000-0000A3000000}"/>
    <hyperlink ref="B102" r:id="rId153" tooltip="https://advance.lexis.com/api/document?collection=news&amp;id=urn:contentItem:693G-9G01-JBR8-41RK-00000-00&amp;context=1516831&amp;sourcegroupingtype=G" xr:uid="{00000000-0004-0000-0000-0000A4000000}"/>
    <hyperlink ref="B32" r:id="rId154" tooltip="https://advance.lexis.com/api/document?collection=news&amp;id=urn:contentItem:68SH-HNY1-JBR8-444R-00000-00&amp;context=1516831&amp;sourcegroupingtype=G" xr:uid="{00000000-0004-0000-0000-0000A5000000}"/>
    <hyperlink ref="B39" r:id="rId155" tooltip="https://advance.lexis.com/api/document?collection=news&amp;id=urn:contentItem:68T5-FBT1-DY69-V17F-00000-00&amp;context=1516831&amp;sourcegroupingtype=G" xr:uid="{00000000-0004-0000-0000-0000A6000000}"/>
    <hyperlink ref="B114" r:id="rId156" tooltip="https://advance.lexis.com/api/document?collection=news&amp;id=urn:contentItem:6956-3051-DY69-V081-00000-00&amp;context=1516831&amp;sourcegroupingtype=G" xr:uid="{00000000-0004-0000-0000-0000A8000000}"/>
    <hyperlink ref="B96" r:id="rId157" tooltip="https://advance.lexis.com/api/document?collection=news&amp;id=urn:contentItem:692D-FGX1-JBR8-4021-00000-00&amp;context=1516831&amp;sourcegroupingtype=G" xr:uid="{00000000-0004-0000-0000-0000AA000000}"/>
    <hyperlink ref="B89" r:id="rId158" tooltip="https://advance.lexis.com/api/document?collection=news&amp;id=urn:contentItem:691J-JRJ1-DY69-V4FD-00000-00&amp;context=1516831&amp;sourcegroupingtype=G" xr:uid="{00000000-0004-0000-0000-0000AB000000}"/>
    <hyperlink ref="B167" r:id="rId159" tooltip="https://advance.lexis.com/api/document?collection=news&amp;id=urn:contentItem:69F4-07W1-JBR8-40JN-00000-00&amp;context=1516831&amp;sourcegroupingtype=G" xr:uid="{00000000-0004-0000-0000-0000AC000000}"/>
    <hyperlink ref="B33" r:id="rId160" tooltip="https://advance.lexis.com/api/document?collection=news&amp;id=urn:contentItem:68SH-HNY1-JBR8-444J-00000-00&amp;context=1516831&amp;sourcegroupingtype=G" xr:uid="{00000000-0004-0000-0000-0000AD000000}"/>
    <hyperlink ref="B120" r:id="rId161" tooltip="https://advance.lexis.com/api/document?collection=news&amp;id=urn:contentItem:695M-1BB1-JBR8-433W-00000-00&amp;context=1516831&amp;sourcegroupingtype=G" xr:uid="{00000000-0004-0000-0000-0000AF000000}"/>
    <hyperlink ref="B113" r:id="rId162" tooltip="https://advance.lexis.com/api/document?collection=news&amp;id=urn:contentItem:694C-5PY1-DY69-V056-00000-00&amp;context=1516831&amp;sourcegroupingtype=G" xr:uid="{00000000-0004-0000-0000-0000B0000000}"/>
    <hyperlink ref="B104" r:id="rId163" tooltip="https://advance.lexis.com/api/document?collection=news&amp;id=urn:contentItem:693M-9H41-DY69-V02G-00000-00&amp;context=1516831&amp;sourcegroupingtype=G" xr:uid="{00000000-0004-0000-0000-0000B2000000}"/>
    <hyperlink ref="B65" r:id="rId164" tooltip="https://advance.lexis.com/api/document?collection=news&amp;id=urn:contentItem:68Y6-WSF1-DY69-V1KB-00000-00&amp;context=1516831&amp;sourcegroupingtype=G" xr:uid="{00000000-0004-0000-0000-0000B3000000}"/>
    <hyperlink ref="B2" r:id="rId165" tooltip="https://advance.lexis.com/api/document?collection=news&amp;id=urn:contentItem:68KV-5P01-JBR8-41G8-00000-00&amp;context=1516831&amp;sourcegroupingtype=G" xr:uid="{00000000-0004-0000-0000-0000B4000000}"/>
    <hyperlink ref="B58" r:id="rId166" tooltip="https://advance.lexis.com/api/document?collection=news&amp;id=urn:contentItem:68WY-2MT1-JBR8-4448-00000-00&amp;context=1516831&amp;sourcegroupingtype=G" xr:uid="{00000000-0004-0000-0000-0000B5000000}"/>
    <hyperlink ref="B99" r:id="rId167" tooltip="https://advance.lexis.com/api/document?collection=news&amp;id=urn:contentItem:692W-CCS1-JBR8-40PD-00000-00&amp;context=1516831&amp;sourcegroupingtype=G" xr:uid="{00000000-0004-0000-0000-0000B6000000}"/>
    <hyperlink ref="B71" r:id="rId168" tooltip="https://advance.lexis.com/api/document?collection=news&amp;id=urn:contentItem:68Y7-W8W1-DY69-V269-00000-00&amp;context=1516831&amp;sourcegroupingtype=G" xr:uid="{00000000-0004-0000-0000-0000B8000000}"/>
    <hyperlink ref="B6" r:id="rId169" tooltip="https://advance.lexis.com/api/document?collection=news&amp;id=urn:contentItem:68MX-1NR1-DY69-V3JN-00000-00&amp;context=1516831&amp;sourcegroupingtype=G" xr:uid="{00000000-0004-0000-0000-0000BA000000}"/>
    <hyperlink ref="B100" r:id="rId170" tooltip="https://advance.lexis.com/api/document?collection=news&amp;id=urn:contentItem:6932-C5J1-DY69-V034-00000-00&amp;context=1516831&amp;sourcegroupingtype=G" xr:uid="{00000000-0004-0000-0000-0000BB000000}"/>
    <hyperlink ref="B151" r:id="rId171" tooltip="https://advance.lexis.com/api/document?collection=news&amp;id=urn:contentItem:69C5-8271-JBR8-43MF-00000-00&amp;context=1516831&amp;sourcegroupingtype=G" xr:uid="{00000000-0004-0000-0000-0000BC000000}"/>
    <hyperlink ref="B72" r:id="rId172" tooltip="https://advance.lexis.com/api/document?collection=news&amp;id=urn:contentItem:68YF-VFN1-DY69-V3FW-00000-00&amp;context=1516831&amp;sourcegroupingtype=G" xr:uid="{00000000-0004-0000-0000-0000BD000000}"/>
    <hyperlink ref="B38" r:id="rId173" tooltip="https://advance.lexis.com/api/document?collection=news&amp;id=urn:contentItem:68T5-FBT1-DY69-V17J-00000-00&amp;context=1516831&amp;sourcegroupingtype=G" xr:uid="{00000000-0004-0000-0000-0000BE000000}"/>
    <hyperlink ref="B67" r:id="rId174" tooltip="https://advance.lexis.com/api/document?collection=news&amp;id=urn:contentItem:68Y6-WSF1-DY69-V1K3-00000-00&amp;context=1516831&amp;sourcegroupingtype=G" xr:uid="{00000000-0004-0000-0000-0000BF000000}"/>
    <hyperlink ref="B70" r:id="rId175" tooltip="https://advance.lexis.com/api/document?collection=news&amp;id=urn:contentItem:68Y6-WSF1-DY69-V1MC-00000-00&amp;context=1516831&amp;sourcegroupingtype=G" xr:uid="{00000000-0004-0000-0000-0000C0000000}"/>
    <hyperlink ref="B86" r:id="rId176" tooltip="https://advance.lexis.com/api/document?collection=news&amp;id=urn:contentItem:6914-MF21-JBR8-44Y3-00000-00&amp;context=1516831&amp;sourcegroupingtype=G" xr:uid="{00000000-0004-0000-0000-0000C1000000}"/>
    <hyperlink ref="B118" r:id="rId177" tooltip="https://advance.lexis.com/api/document?collection=news&amp;id=urn:contentItem:6957-2H41-DY69-V05K-00000-00&amp;context=1516831&amp;sourcegroupingtype=G" xr:uid="{00000000-0004-0000-0000-0000C2000000}"/>
    <hyperlink ref="B84" r:id="rId178" tooltip="https://advance.lexis.com/api/document?collection=news&amp;id=urn:contentItem:690X-NC11-DY69-V524-00000-00&amp;context=1516831&amp;sourcegroupingtype=G" xr:uid="{00000000-0004-0000-0000-0000C3000000}"/>
    <hyperlink ref="B46" r:id="rId179" tooltip="https://advance.lexis.com/api/document?collection=news&amp;id=urn:contentItem:68V7-95T1-JBR8-40J8-00000-00&amp;context=1516831&amp;sourcegroupingtype=G" xr:uid="{00000000-0004-0000-0000-0000C4000000}"/>
    <hyperlink ref="B64" r:id="rId180" tooltip="https://advance.lexis.com/api/document?collection=news&amp;id=urn:contentItem:68Y0-XM71-JBR8-44W8-00000-00&amp;context=1516831&amp;sourcegroupingtype=G" xr:uid="{00000000-0004-0000-0000-0000C5000000}"/>
    <hyperlink ref="B31" r:id="rId181" tooltip="https://advance.lexis.com/api/document?collection=news&amp;id=urn:contentItem:68SH-HNY1-JBR8-445H-00000-00&amp;context=1516831&amp;sourcegroupingtype=G" xr:uid="{00000000-0004-0000-0000-0000C6000000}"/>
    <hyperlink ref="B29" r:id="rId182" tooltip="https://advance.lexis.com/api/document?collection=news&amp;id=urn:contentItem:68RP-MJW1-DY69-V1HD-00000-00&amp;context=1516831&amp;sourcegroupingtype=G" xr:uid="{00000000-0004-0000-0000-0000C7000000}"/>
    <hyperlink ref="B63" r:id="rId183" tooltip="https://advance.lexis.com/api/document?collection=news&amp;id=urn:contentItem:68XD-0KK1-DY69-V1DF-00000-00&amp;context=1516831&amp;sourcegroupingtype=G" xr:uid="{00000000-0004-0000-0000-0000C8000000}"/>
    <hyperlink ref="B19" r:id="rId184" tooltip="https://advance.lexis.com/api/document?collection=news&amp;id=urn:contentItem:68PD-TK01-DY69-V00J-00000-00&amp;context=1516831&amp;sourcegroupingtype=G" xr:uid="{00000000-0004-0000-0000-0000C9000000}"/>
    <hyperlink ref="B52" r:id="rId185" tooltip="https://advance.lexis.com/api/document?collection=news&amp;id=urn:contentItem:68VX-6GC1-JBR8-40HF-00000-00&amp;context=1516831&amp;sourcegroupingtype=G" xr:uid="{00000000-0004-0000-0000-0000CA000000}"/>
    <hyperlink ref="B54" r:id="rId186" tooltip="https://advance.lexis.com/api/document?collection=news&amp;id=urn:contentItem:68W3-60Y1-JBR8-43FC-00000-00&amp;context=1516831&amp;sourcegroupingtype=G" xr:uid="{00000000-0004-0000-0000-0000CB000000}"/>
    <hyperlink ref="B17" r:id="rId187" tooltip="https://advance.lexis.com/api/document?collection=news&amp;id=urn:contentItem:68PC-TX51-JBR8-4016-00000-00&amp;context=1516831&amp;sourcegroupingtype=G" xr:uid="{00000000-0004-0000-0000-0000CC000000}"/>
    <hyperlink ref="B82" r:id="rId188" tooltip="https://advance.lexis.com/api/document?collection=news&amp;id=urn:contentItem:690G-PW31-JBR8-42PD-00000-00&amp;context=1516831&amp;sourcegroupingtype=G" xr:uid="{00000000-0004-0000-0000-0000CE000000}"/>
    <hyperlink ref="B74" r:id="rId189" tooltip="https://advance.lexis.com/api/document?collection=news&amp;id=urn:contentItem:68YD-VYM1-JBR8-410H-00000-00&amp;context=1516831&amp;sourcegroupingtype=G" xr:uid="{00000000-0004-0000-0000-0000CF000000}"/>
    <hyperlink ref="B138" r:id="rId190" tooltip="https://advance.lexis.com/api/document?collection=news&amp;id=urn:contentItem:6991-JC01-DY69-V0F3-00000-00&amp;context=1516831&amp;sourcegroupingtype=G" xr:uid="{00000000-0004-0000-0000-0000D0000000}"/>
    <hyperlink ref="B42" r:id="rId191" tooltip="https://advance.lexis.com/api/document?collection=news&amp;id=urn:contentItem:68TC-DG71-JBR8-43KD-00000-00&amp;context=1516831&amp;sourcegroupingtype=G" xr:uid="{00000000-0004-0000-0000-0000D1000000}"/>
    <hyperlink ref="B4" r:id="rId192" tooltip="https://advance.lexis.com/api/document?collection=news&amp;id=urn:contentItem:68MG-36F1-JBR8-42F7-00000-00&amp;context=1516831&amp;sourcegroupingtype=G" xr:uid="{00000000-0004-0000-0000-0000D3000000}"/>
    <hyperlink ref="B66" r:id="rId193" tooltip="https://advance.lexis.com/api/document?collection=news&amp;id=urn:contentItem:68Y7-W8W1-DY69-V260-00000-00&amp;context=1516831&amp;sourcegroupingtype=G" xr:uid="{00000000-0004-0000-0000-0000D5000000}"/>
    <hyperlink ref="B55" r:id="rId194" tooltip="https://advance.lexis.com/api/document?collection=news&amp;id=urn:contentItem:68W1-6V51-JBR8-414M-00000-00&amp;context=1516831&amp;sourcegroupingtype=G" xr:uid="{00000000-0004-0000-0000-0000D6000000}"/>
    <hyperlink ref="B43" r:id="rId195" tooltip="https://advance.lexis.com/api/document?collection=news&amp;id=urn:contentItem:68V1-B0S1-DY69-V18B-00000-00&amp;context=1516831&amp;sourcegroupingtype=G" xr:uid="{00000000-0004-0000-0000-0000D7000000}"/>
    <hyperlink ref="B45" r:id="rId196" tooltip="https://advance.lexis.com/api/document?collection=news&amp;id=urn:contentItem:68V2-9JN1-JBR8-43T1-00000-00&amp;context=1516831&amp;sourcegroupingtype=G" xr:uid="{00000000-0004-0000-0000-0000D8000000}"/>
    <hyperlink ref="B101" r:id="rId197" tooltip="https://advance.lexis.com/api/document?collection=news&amp;id=urn:contentItem:6932-C5J1-DY69-V039-00000-00&amp;context=1516831&amp;sourcegroupingtype=G" xr:uid="{00000000-0004-0000-0000-0000D9000000}"/>
    <hyperlink ref="B81" r:id="rId198" tooltip="https://advance.lexis.com/api/document?collection=news&amp;id=urn:contentItem:6906-SGT1-DY69-V510-00000-00&amp;context=1516831&amp;sourcegroupingtype=G" xr:uid="{00000000-0004-0000-0000-0000DA000000}"/>
    <hyperlink ref="B90" r:id="rId199" tooltip="https://advance.lexis.com/api/document?collection=news&amp;id=urn:contentItem:691T-HF81-DY69-V00P-00000-00&amp;context=1516831&amp;sourcegroupingtype=G" xr:uid="{00000000-0004-0000-0000-0000DB000000}"/>
    <hyperlink ref="B49" r:id="rId200" tooltip="https://advance.lexis.com/api/document?collection=news&amp;id=urn:contentItem:68VP-72P1-DY69-V1WC-00000-00&amp;context=1516831&amp;sourcegroupingtype=G" xr:uid="{00000000-0004-0000-0000-0000DC000000}"/>
    <hyperlink ref="B53" r:id="rId201" tooltip="https://advance.lexis.com/api/document?collection=news&amp;id=urn:contentItem:68VT-7R51-JBR8-4218-00000-00&amp;context=1516831&amp;sourcegroupingtype=G" xr:uid="{00000000-0004-0000-0000-0000DD000000}"/>
    <hyperlink ref="B106" r:id="rId202" tooltip="https://advance.lexis.com/api/document?collection=news&amp;id=urn:contentItem:693P-8PP1-DY69-V04C-00000-00&amp;context=1516831&amp;sourcegroupingtype=G" xr:uid="{00000000-0004-0000-0000-0000DE000000}"/>
    <hyperlink ref="B80" r:id="rId203" tooltip="https://advance.lexis.com/api/document?collection=news&amp;id=urn:contentItem:6900-TD31-JBR8-417D-00000-00&amp;context=1516831&amp;sourcegroupingtype=G" xr:uid="{00000000-0004-0000-0000-0000DF000000}"/>
    <hyperlink ref="B40" r:id="rId204" tooltip="https://advance.lexis.com/api/document?collection=news&amp;id=urn:contentItem:68TC-DG71-JBR8-43K1-00000-00&amp;context=1516831&amp;sourcegroupingtype=G" xr:uid="{00000000-0004-0000-0000-0000E0000000}"/>
    <hyperlink ref="B36" r:id="rId205" tooltip="https://advance.lexis.com/api/document?collection=news&amp;id=urn:contentItem:68T0-FMT1-DY69-V2PC-00000-00&amp;context=1516831&amp;sourcegroupingtype=G" xr:uid="{00000000-0004-0000-0000-0000E2000000}"/>
    <hyperlink ref="B34" r:id="rId206" tooltip="https://advance.lexis.com/api/document?collection=news&amp;id=urn:contentItem:68SF-JK31-DY69-V3V1-00000-00&amp;context=1516831&amp;sourcegroupingtype=G" xr:uid="{00000000-0004-0000-0000-0000E3000000}"/>
    <hyperlink ref="B14" r:id="rId207" tooltip="https://advance.lexis.com/api/document?collection=news&amp;id=urn:contentItem:68NR-XDF1-DY69-V4VX-00000-00&amp;context=1516831&amp;sourcegroupingtype=G" xr:uid="{00000000-0004-0000-0000-0000E5000000}"/>
    <hyperlink ref="B41" r:id="rId208" tooltip="https://advance.lexis.com/api/document?collection=news&amp;id=urn:contentItem:68TC-DG71-JBR8-43HY-00000-00&amp;context=1516831&amp;sourcegroupingtype=G" xr:uid="{00000000-0004-0000-0000-0000E6000000}"/>
    <hyperlink ref="B18" r:id="rId209" tooltip="https://advance.lexis.com/api/document?collection=news&amp;id=urn:contentItem:68PC-TX51-JBR8-4010-00000-00&amp;context=1516831&amp;sourcegroupingtype=G" xr:uid="{00000000-0004-0000-0000-0000E7000000}"/>
    <hyperlink ref="B51" r:id="rId210" tooltip="https://advance.lexis.com/api/document?collection=news&amp;id=urn:contentItem:68VP-72P1-DY69-V1WB-00000-00&amp;context=1516831&amp;sourcegroupingtype=G" xr:uid="{00000000-0004-0000-0000-0000E9000000}"/>
    <hyperlink ref="B23" r:id="rId211" tooltip="https://advance.lexis.com/api/document?collection=news&amp;id=urn:contentItem:68R1-RFN1-DY69-V4GR-00000-00&amp;context=1516831&amp;sourcegroupingtype=G" xr:uid="{00000000-0004-0000-0000-0000EA000000}"/>
    <hyperlink ref="B30" r:id="rId212" tooltip="https://advance.lexis.com/api/document?collection=news&amp;id=urn:contentItem:68SB-J351-DY69-V36M-00000-00&amp;context=1516831&amp;sourcegroupingtype=G" xr:uid="{00000000-0004-0000-0000-0000EC000000}"/>
    <hyperlink ref="B35" r:id="rId213" tooltip="https://advance.lexis.com/api/document?collection=news&amp;id=urn:contentItem:68SR-GXN1-JBR8-417F-00000-00&amp;context=1516831&amp;sourcegroupingtype=G" xr:uid="{00000000-0004-0000-0000-0000ED000000}"/>
    <hyperlink ref="B12" r:id="rId214" tooltip="https://advance.lexis.com/api/document?collection=news&amp;id=urn:contentItem:68NG-01C1-DY69-V429-00000-00&amp;context=1516831&amp;sourcegroupingtype=G" xr:uid="{00000000-0004-0000-0000-0000EF000000}"/>
    <hyperlink ref="B10" r:id="rId215" tooltip="https://advance.lexis.com/api/document?collection=news&amp;id=urn:contentItem:68N8-0W01-DY69-V1GT-00000-00&amp;context=1516831&amp;sourcegroupingtype=G" xr:uid="{00000000-0004-0000-0000-0000F0000000}"/>
    <hyperlink ref="B13" r:id="rId216" tooltip="https://advance.lexis.com/api/document?collection=news&amp;id=urn:contentItem:68NH-Y531-JBR8-423D-00000-00&amp;context=1516831&amp;sourcegroupingtype=G" xr:uid="{00000000-0004-0000-0000-0000F2000000}"/>
    <hyperlink ref="B24" r:id="rId217" tooltip="https://advance.lexis.com/api/document?collection=news&amp;id=urn:contentItem:68R2-R101-JBR8-44B2-00000-00&amp;context=1516831&amp;sourcegroupingtype=G" xr:uid="{00000000-0004-0000-0000-0000F3000000}"/>
    <hyperlink ref="B47" r:id="rId218" tooltip="https://advance.lexis.com/api/document?collection=news&amp;id=urn:contentItem:68VN-7KX1-JBR8-41F0-00000-00&amp;context=1516831&amp;sourcegroupingtype=G" xr:uid="{00000000-0004-0000-0000-0000F4000000}"/>
    <hyperlink ref="B21" r:id="rId219" tooltip="https://advance.lexis.com/api/document?collection=news&amp;id=urn:contentItem:68PK-T401-DY69-V00W-00000-00&amp;context=1516831&amp;sourcegroupingtype=G" xr:uid="{00000000-0004-0000-0000-0000F5000000}"/>
    <hyperlink ref="B8" r:id="rId220" tooltip="https://advance.lexis.com/api/document?collection=news&amp;id=urn:contentItem:68MV-2HC1-DY69-V31C-00000-00&amp;context=1516831&amp;sourcegroupingtype=G" xr:uid="{00000000-0004-0000-0000-0000F6000000}"/>
    <hyperlink ref="B16" r:id="rId221" tooltip="https://advance.lexis.com/api/document?collection=news&amp;id=urn:contentItem:68P5-VR61-DY69-V010-00000-00&amp;context=1516831&amp;sourcegroupingtype=G" xr:uid="{00000000-0004-0000-0000-0000F8000000}"/>
    <hyperlink ref="B5" r:id="rId222" tooltip="https://advance.lexis.com/api/document?collection=news&amp;id=urn:contentItem:68MG-36F1-JBR8-42F3-00000-00&amp;context=1516831&amp;sourcegroupingtype=G" xr:uid="{00000000-0004-0000-0000-0000FA000000}"/>
    <hyperlink ref="B7" r:id="rId223" tooltip="https://advance.lexis.com/api/document?collection=news&amp;id=urn:contentItem:68MX-1NR1-DY69-V3KR-00000-00&amp;context=1516831&amp;sourcegroupingtype=G" xr:uid="{00000000-0004-0000-0000-0000FC000000}"/>
    <hyperlink ref="B22" r:id="rId224" tooltip="https://advance.lexis.com/api/document?collection=news&amp;id=urn:contentItem:68PK-T401-DY69-V00C-00000-00&amp;context=1516831&amp;sourcegroupingtype=G" xr:uid="{00000000-0004-0000-0000-0000FE000000}"/>
    <hyperlink ref="B62" r:id="rId225" tooltip="https://advance.lexis.com/api/document?collection=news&amp;id=urn:contentItem:68XC-11S1-DY69-V0SM-00000-00&amp;context=1516831&amp;sourcegroupingtype=G" xr:uid="{00000000-0004-0000-0000-0000FF000000}"/>
    <hyperlink ref="B59" r:id="rId226" tooltip="https://advance.lexis.com/api/document?collection=news&amp;id=urn:contentItem:68X0-25X1-JBR8-44RX-00000-00&amp;context=1516831&amp;sourcegroupingtype=G" xr:uid="{00000000-0004-0000-0000-000000010000}"/>
    <hyperlink ref="B11" r:id="rId227" tooltip="https://advance.lexis.com/api/document?collection=news&amp;id=urn:contentItem:68NJ-XP81-JBR8-42P4-00000-00&amp;context=1516831&amp;sourcegroupingtype=G" xr:uid="{00000000-0004-0000-0000-000002010000}"/>
    <hyperlink ref="B15" r:id="rId228" tooltip="https://advance.lexis.com/api/document?collection=news&amp;id=urn:contentItem:68P0-W201-JBR8-4157-00000-00&amp;context=1516831&amp;sourcegroupingtype=G" xr:uid="{00000000-0004-0000-0000-000004010000}"/>
    <hyperlink ref="B3" r:id="rId229" tooltip="https://advance.lexis.com/api/document?collection=news&amp;id=urn:contentItem:68M8-4481-JBR8-41Y1-00000-00&amp;context=1516831&amp;sourcegroupingtype=G" xr:uid="{00000000-0004-0000-0000-000008010000}"/>
    <hyperlink ref="B56" r:id="rId230" tooltip="https://advance.lexis.com/api/document?collection=news&amp;id=urn:contentItem:68WJ-3VK1-DY69-V4TJ-00000-00&amp;context=1516831&amp;sourcegroupingtype=G" xr:uid="{00000000-0004-0000-0000-00000B010000}"/>
    <hyperlink ref="B9" r:id="rId231" tooltip="https://advance.lexis.com/api/document?collection=news&amp;id=urn:contentItem:68N4-0RS1-DY69-V078-00000-00&amp;context=1516831&amp;sourcegroupingtype=G" xr:uid="{00000000-0004-0000-0000-000011010000}"/>
    <hyperlink ref="B219" r:id="rId232" tooltip="https://advance.lexis.com/api/document?collection=news&amp;id=urn:contentItem:69RT-YTX1-JBR8-44FS-00000-00&amp;context=1516831&amp;sourcegroupingtype=G" xr:uid="{00000000-0004-0000-0000-000015010000}"/>
    <hyperlink ref="B152" r:id="rId233" tooltip="https://advance.lexis.com/api/document?collection=news&amp;id=urn:contentItem:69CD-6T51-DY69-V0J1-00000-00&amp;context=1516831&amp;sourcegroupingtype=G" xr:uid="{00000000-0004-0000-0000-000016010000}"/>
    <hyperlink ref="B87" r:id="rId234" tooltip="https://advance.lexis.com/api/document?collection=news&amp;id=urn:contentItem:691B-KMB1-JBR8-41HS-00000-00&amp;context=1516831&amp;sourcegroupingtype=G" xr:uid="{00000000-0004-0000-0000-000017010000}"/>
    <hyperlink ref="B25" r:id="rId235" tooltip="https://advance.lexis.com/api/document?collection=news&amp;id=urn:contentItem:68R8-P791-JBR8-41DK-00000-00&amp;context=1516831&amp;sourcegroupingtype=G" xr:uid="{00000000-0004-0000-0000-000018010000}"/>
    <hyperlink ref="B207" r:id="rId236" tooltip="https://advance.lexis.com/api/document?collection=news&amp;id=urn:contentItem:69N2-BFK1-JBR8-40V7-00000-00&amp;context=1516831&amp;sourcegroupingtype=G" xr:uid="{00000000-0004-0000-0000-000005000000}"/>
    <hyperlink ref="B262" r:id="rId237" tooltip="https://advance.lexis.com/api/document?collection=news&amp;id=urn:contentItem:6B01-43B1-JBR8-445F-00000-00&amp;context=1516831&amp;sourcegroupingtype=G" xr:uid="{3BB99B6A-F2A4-1E43-97CC-6D79190B1583}"/>
    <hyperlink ref="B251" r:id="rId238" tooltip="https://advance.lexis.com/api/document?collection=news&amp;id=urn:contentItem:69X4-C331-DY69-V2S8-00000-00&amp;context=1516831&amp;sourcegroupingtype=G" xr:uid="{7DC75972-C0DB-EE4D-88AC-1941043A3F5C}"/>
    <hyperlink ref="B256" r:id="rId239" tooltip="https://advance.lexis.com/api/document?collection=news&amp;id=urn:contentItem:69XR-93D1-JBR8-412K-00000-00&amp;context=1516831&amp;sourcegroupingtype=G" xr:uid="{605D3DAB-438A-7040-AECF-E7343944943F}"/>
    <hyperlink ref="B265" r:id="rId240" tooltip="https://advance.lexis.com/api/document?collection=news&amp;id=urn:contentItem:6B07-38K1-DY69-V41V-00000-00&amp;context=1516831&amp;sourcegroupingtype=G" xr:uid="{C5A18A5D-ECEF-7C4F-B236-843BA0C1CF87}"/>
    <hyperlink ref="B239" r:id="rId241" tooltip="https://advance.lexis.com/api/document?collection=news&amp;id=urn:contentItem:69VY-JG71-DY69-V4WH-00000-00&amp;context=1516831&amp;sourcegroupingtype=G" xr:uid="{1295E2A1-5B95-104C-812F-DBFC56111E66}"/>
    <hyperlink ref="B242" r:id="rId242" tooltip="https://advance.lexis.com/api/document?collection=news&amp;id=urn:contentItem:69W1-HK01-JBR8-44C5-00000-00&amp;context=1516831&amp;sourcegroupingtype=G" xr:uid="{F9D925AF-8D0F-5E4D-A90B-828F3DA6AE13}"/>
    <hyperlink ref="B259" r:id="rId243" tooltip="https://advance.lexis.com/api/document?collection=news&amp;id=urn:contentItem:69Y5-7HR1-JBR8-4233-00000-00&amp;context=1516831&amp;sourcegroupingtype=G" xr:uid="{5590BD6B-8B1F-E04E-AFBD-6A0FDE4641F1}"/>
    <hyperlink ref="B253" r:id="rId244" tooltip="https://advance.lexis.com/api/document?collection=news&amp;id=urn:contentItem:69XH-9WV1-DY69-V1PT-00000-00&amp;context=1516831&amp;sourcegroupingtype=G" xr:uid="{DA0A55A5-E1F5-1147-9707-D6EBB1F575F2}"/>
    <hyperlink ref="B246" r:id="rId245" tooltip="https://advance.lexis.com/api/document?collection=news&amp;id=urn:contentItem:69WW-DB51-JBR8-44CM-00000-00&amp;context=1516831&amp;sourcegroupingtype=G" xr:uid="{2B023989-52F5-034D-81E1-D51BC6458ABF}"/>
    <hyperlink ref="B237" r:id="rId246" tooltip="https://advance.lexis.com/api/document?collection=news&amp;id=urn:contentItem:69VK-KDS1-JBR8-412N-00000-00&amp;context=1516831&amp;sourcegroupingtype=G" xr:uid="{5A897DAA-3DC9-2D4C-9B3B-F49D5113DFED}"/>
    <hyperlink ref="B266" r:id="rId247" tooltip="https://advance.lexis.com/api/document?collection=news&amp;id=urn:contentItem:6B0N-1P61-DY69-V12G-00000-00&amp;context=1516831&amp;sourcegroupingtype=G" xr:uid="{7FB196EC-6022-BD49-97C6-B01A2609D708}"/>
    <hyperlink ref="B260" r:id="rId248" tooltip="https://advance.lexis.com/api/document?collection=news&amp;id=urn:contentItem:69YM-59F1-DY69-V112-00000-00&amp;context=1516831&amp;sourcegroupingtype=G" xr:uid="{B93A526F-DF3E-1C45-95EC-1F9EE2AB3500}"/>
    <hyperlink ref="B255" r:id="rId249" tooltip="https://advance.lexis.com/api/document?collection=news&amp;id=urn:contentItem:69XR-93D1-JBR8-412M-00000-00&amp;context=1516831&amp;sourcegroupingtype=G" xr:uid="{3B0EEBB2-7E7B-864F-80A9-7D33F7AE346F}"/>
    <hyperlink ref="B264" r:id="rId250" tooltip="https://advance.lexis.com/api/document?collection=news&amp;id=urn:contentItem:6B07-38K1-DY69-V3YW-00000-00&amp;context=1516831&amp;sourcegroupingtype=G" xr:uid="{AB47763A-8983-2B4C-BD7C-ED28EA38A6EE}"/>
    <hyperlink ref="B261" r:id="rId251" tooltip="https://advance.lexis.com/api/document?collection=news&amp;id=urn:contentItem:69YT-5091-DY69-V0XD-00000-00&amp;context=1516831&amp;sourcegroupingtype=G" xr:uid="{2EBF3244-9698-AE4B-82F2-1FB6096FFE59}"/>
    <hyperlink ref="B257" r:id="rId252" tooltip="https://advance.lexis.com/api/document?collection=news&amp;id=urn:contentItem:69XR-93D1-JBR8-413W-00000-00&amp;context=1516831&amp;sourcegroupingtype=G" xr:uid="{353AB6F5-9ECE-8446-9D4E-175FC3FB5AF8}"/>
    <hyperlink ref="B249" r:id="rId253" tooltip="https://advance.lexis.com/api/document?collection=news&amp;id=urn:contentItem:69X3-CG91-JBR8-4440-00000-00&amp;context=1516831&amp;sourcegroupingtype=G" xr:uid="{D9C82D75-2DF3-DE4F-B1BF-3C2BF6494C4B}"/>
    <hyperlink ref="B254" r:id="rId254" tooltip="https://advance.lexis.com/api/document?collection=news&amp;id=urn:contentItem:69XH-9WV1-DY69-V1P5-00000-00&amp;context=1516831&amp;sourcegroupingtype=G" xr:uid="{354F2CAF-7510-BD4C-8097-122CA05CBE35}"/>
    <hyperlink ref="B241" r:id="rId255" tooltip="https://advance.lexis.com/api/document?collection=news&amp;id=urn:contentItem:69W1-HK01-JBR8-44CT-00000-00&amp;context=1516831&amp;sourcegroupingtype=G" xr:uid="{F6615AC8-EA92-AA41-8B27-4B7368AED8C8}"/>
    <hyperlink ref="B258" r:id="rId256" tooltip="https://advance.lexis.com/api/document?collection=news&amp;id=urn:contentItem:69XR-93D1-JBR8-413T-00000-00&amp;context=1516831&amp;sourcegroupingtype=G" xr:uid="{EAB965BC-1173-764F-B7DA-0001ADE5B2F0}"/>
    <hyperlink ref="B250" r:id="rId257" tooltip="https://advance.lexis.com/api/document?collection=news&amp;id=urn:contentItem:69X3-CG91-JBR8-444W-00000-00&amp;context=1516831&amp;sourcegroupingtype=G" xr:uid="{058275D8-B255-4049-9E81-4DCADE8322F4}"/>
    <hyperlink ref="B244" r:id="rId258" tooltip="https://advance.lexis.com/api/document?collection=news&amp;id=urn:contentItem:69WF-FW71-JBR8-43YK-00000-00&amp;context=1516831&amp;sourcegroupingtype=G" xr:uid="{E749C1D4-7A7E-374C-9DAF-4AD3038FE086}"/>
    <hyperlink ref="B248" r:id="rId259" tooltip="https://advance.lexis.com/api/document?collection=news&amp;id=urn:contentItem:69X3-CG91-JBR8-4446-00000-00&amp;context=1516831&amp;sourcegroupingtype=G" xr:uid="{ECAA1EA7-7029-5142-B4F4-5788FCE59ABB}"/>
    <hyperlink ref="B247" r:id="rId260" tooltip="https://advance.lexis.com/api/document?collection=news&amp;id=urn:contentItem:69WW-DB51-JBR8-44CK-00000-00&amp;context=1516831&amp;sourcegroupingtype=G" xr:uid="{800B0D2C-8A4E-3447-BE63-854128D67A14}"/>
    <hyperlink ref="B263" r:id="rId261" tooltip="https://advance.lexis.com/api/document?collection=news&amp;id=urn:contentItem:6B01-43B1-JBR8-445J-00000-00&amp;context=1516831&amp;sourcegroupingtype=G" xr:uid="{58E989F1-F373-8C41-8A2F-B12F7C08588B}"/>
    <hyperlink ref="B240" r:id="rId262" tooltip="https://advance.lexis.com/api/document?collection=news&amp;id=urn:contentItem:69VT-JCP1-DY69-V3PH-00000-00&amp;context=1516831&amp;sourcegroupingtype=G" xr:uid="{43950B49-F890-6D4F-BE7B-7C36EDB02FD8}"/>
    <hyperlink ref="B243" r:id="rId263" tooltip="https://advance.lexis.com/api/document?collection=news&amp;id=urn:contentItem:69W1-HK01-JBR8-44BP-00000-00&amp;context=1516831&amp;sourcegroupingtype=G" xr:uid="{474056C0-AAE0-2945-B633-BE619E00F07F}"/>
    <hyperlink ref="B252" r:id="rId264" tooltip="https://advance.lexis.com/api/document?collection=news&amp;id=urn:contentItem:69X3-CG91-JBR8-444C-00000-00&amp;context=1516831&amp;sourcegroupingtype=G" xr:uid="{2C9277D4-6E85-6644-895A-BE589D84D470}"/>
    <hyperlink ref="B245" r:id="rId265" tooltip="https://advance.lexis.com/api/document?collection=news&amp;id=urn:contentItem:69WF-FW71-JBR8-43Y6-00000-00&amp;context=1516831&amp;sourcegroupingtype=G" xr:uid="{8DFFCEC3-7563-1C48-A8C8-E245FAE0DC2E}"/>
  </hyperlinks>
  <pageMargins left="0.4" right="0.4" top="0.9" bottom="0.9" header="0.5" footer="0.5"/>
  <pageSetup orientation="landscape"/>
  <customProperties>
    <customPr name="HeaderRow" r:id="rId266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2560-6602-46C1-9F51-E3DA56416A05}">
  <dimension ref="A2:I14"/>
  <sheetViews>
    <sheetView topLeftCell="A7" zoomScaleNormal="100" workbookViewId="0">
      <selection activeCell="I34" sqref="I34"/>
    </sheetView>
  </sheetViews>
  <sheetFormatPr baseColWidth="10" defaultRowHeight="12.75" x14ac:dyDescent="0.2"/>
  <cols>
    <col min="1" max="1" width="47.7109375" customWidth="1"/>
  </cols>
  <sheetData>
    <row r="2" spans="1:9" x14ac:dyDescent="0.2">
      <c r="A2" s="42"/>
      <c r="B2" s="43" t="s">
        <v>867</v>
      </c>
      <c r="C2" s="43"/>
      <c r="E2" s="43" t="s">
        <v>868</v>
      </c>
      <c r="F2" s="43"/>
      <c r="G2" s="42"/>
      <c r="H2" s="42"/>
      <c r="I2" s="42"/>
    </row>
    <row r="3" spans="1:9" x14ac:dyDescent="0.2">
      <c r="B3" t="s">
        <v>866</v>
      </c>
      <c r="C3" t="s">
        <v>855</v>
      </c>
      <c r="E3" t="s">
        <v>866</v>
      </c>
      <c r="F3" t="s">
        <v>855</v>
      </c>
    </row>
    <row r="4" spans="1:9" ht="18" customHeight="1" x14ac:dyDescent="0.2">
      <c r="A4" s="62" t="s">
        <v>862</v>
      </c>
      <c r="B4">
        <v>38</v>
      </c>
      <c r="C4" s="41">
        <f>B4/265*100</f>
        <v>14.339622641509434</v>
      </c>
      <c r="E4">
        <v>18</v>
      </c>
      <c r="F4" s="41">
        <f>E4/135*100</f>
        <v>13.333333333333334</v>
      </c>
    </row>
    <row r="5" spans="1:9" ht="17.25" customHeight="1" x14ac:dyDescent="0.2">
      <c r="A5" s="62" t="s">
        <v>863</v>
      </c>
      <c r="B5">
        <v>105</v>
      </c>
      <c r="C5" s="41">
        <f t="shared" ref="C5:C7" si="0">B5/265*100</f>
        <v>39.622641509433961</v>
      </c>
      <c r="E5">
        <v>87</v>
      </c>
      <c r="F5" s="41">
        <f t="shared" ref="F5:F7" si="1">E5/135*100</f>
        <v>64.444444444444443</v>
      </c>
    </row>
    <row r="6" spans="1:9" ht="30" customHeight="1" x14ac:dyDescent="0.2">
      <c r="A6" s="62" t="s">
        <v>864</v>
      </c>
      <c r="B6">
        <v>74</v>
      </c>
      <c r="C6" s="41">
        <f t="shared" si="0"/>
        <v>27.924528301886792</v>
      </c>
      <c r="E6">
        <v>25</v>
      </c>
      <c r="F6" s="41">
        <f t="shared" si="1"/>
        <v>18.518518518518519</v>
      </c>
    </row>
    <row r="7" spans="1:9" ht="35.25" customHeight="1" x14ac:dyDescent="0.2">
      <c r="A7" s="62" t="s">
        <v>865</v>
      </c>
      <c r="B7">
        <v>48</v>
      </c>
      <c r="C7" s="41">
        <f t="shared" si="0"/>
        <v>18.113207547169811</v>
      </c>
      <c r="E7">
        <v>5</v>
      </c>
      <c r="F7" s="41">
        <f t="shared" si="1"/>
        <v>3.7037037037037033</v>
      </c>
    </row>
    <row r="8" spans="1:9" x14ac:dyDescent="0.2">
      <c r="A8" s="27"/>
    </row>
    <row r="9" spans="1:9" x14ac:dyDescent="0.2">
      <c r="A9" s="27"/>
    </row>
    <row r="10" spans="1:9" x14ac:dyDescent="0.2">
      <c r="A10" s="27"/>
    </row>
    <row r="11" spans="1:9" x14ac:dyDescent="0.2">
      <c r="A11" s="27"/>
    </row>
    <row r="12" spans="1:9" x14ac:dyDescent="0.2">
      <c r="A12" s="27"/>
    </row>
    <row r="13" spans="1:9" x14ac:dyDescent="0.2">
      <c r="A13" s="27"/>
    </row>
    <row r="14" spans="1:9" x14ac:dyDescent="0.2">
      <c r="A14" s="27"/>
    </row>
  </sheetData>
  <mergeCells count="2">
    <mergeCell ref="B2:C2"/>
    <mergeCell ref="E2:F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Articles Der SPIEGEL</vt:lpstr>
      <vt:lpstr>Figure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Winker</cp:lastModifiedBy>
  <dcterms:created xsi:type="dcterms:W3CDTF">2024-02-02T10:06:28Z</dcterms:created>
  <dcterms:modified xsi:type="dcterms:W3CDTF">2025-05-10T07:46:31Z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DocumentID:23e6a510-b573-4a98-83b2-563088da524b">
    <vt:lpwstr>Doc::/shared/lexisadvanceformatter/resultlist?q=urn:hlct:16|contextualFeaturePermID::1516831</vt:lpwstr>
  </property>
  <property fmtid="{D5CDD505-2E9C-101B-9397-08002B2CF9AE}" pid="3" name="LADeliveryID">
    <vt:lpwstr>212550528</vt:lpwstr>
  </property>
  <property fmtid="{D5CDD505-2E9C-101B-9397-08002B2CF9AE}" pid="4" name="UserPermID">
    <vt:lpwstr>urn:user:PA186520389</vt:lpwstr>
  </property>
  <property fmtid="{D5CDD505-2E9C-101B-9397-08002B2CF9AE}" pid="5" name="ContentType">
    <vt:lpwstr>urn:hlct:16</vt:lpwstr>
  </property>
</Properties>
</file>