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Rabenau\Desktop\Landtechnik\DISSERTAT\01_Anhang\JLU_PUB\ohne makros\"/>
    </mc:Choice>
  </mc:AlternateContent>
  <xr:revisionPtr revIDLastSave="0" documentId="8_{88FFE68B-FA95-4618-A52F-A44398CEDF98}" xr6:coauthVersionLast="47" xr6:coauthVersionMax="47" xr10:uidLastSave="{00000000-0000-0000-0000-000000000000}"/>
  <bookViews>
    <workbookView xWindow="-28920" yWindow="-120" windowWidth="29040" windowHeight="15720" tabRatio="852" activeTab="5" xr2:uid="{00000000-000D-0000-FFFF-FFFF00000000}"/>
  </bookViews>
  <sheets>
    <sheet name="ZR_wendend_groß_1639" sheetId="16" r:id="rId1"/>
    <sheet name="ZR_wendend_groß_5009" sheetId="42" r:id="rId2"/>
    <sheet name="ZR_wendend_groß_596" sheetId="43" r:id="rId3"/>
    <sheet name="ZR_wendend_klein_1639" sheetId="44" r:id="rId4"/>
    <sheet name="ZR_wendend_klein_5009" sheetId="45" r:id="rId5"/>
    <sheet name="ZR_wendend_klein_596" sheetId="46" r:id="rId6"/>
  </sheets>
  <externalReferences>
    <externalReference r:id="rId7"/>
  </externalReferences>
  <definedNames>
    <definedName name="_xlnm.Print_Area" localSheetId="0">ZR_wendend_groß_1639!$A$2:$T$65</definedName>
    <definedName name="_xlnm.Print_Area" localSheetId="1">ZR_wendend_groß_5009!$A$2:$T$65</definedName>
    <definedName name="_xlnm.Print_Area" localSheetId="2">ZR_wendend_groß_596!$A$2:$T$65</definedName>
    <definedName name="_xlnm.Print_Area" localSheetId="3">ZR_wendend_klein_1639!$A$2:$T$65</definedName>
    <definedName name="_xlnm.Print_Area" localSheetId="4">ZR_wendend_klein_5009!$A$2:$T$65</definedName>
    <definedName name="_xlnm.Print_Area" localSheetId="5">ZR_wendend_klein_596!$A$2:$T$65</definedName>
    <definedName name="ffffff" localSheetId="0">[1]Übung1_Tableau_teilgel.!#REF!</definedName>
    <definedName name="ffffff" localSheetId="1">[1]Übung1_Tableau_teilgel.!#REF!</definedName>
    <definedName name="ffffff" localSheetId="2">[1]Übung1_Tableau_teilgel.!#REF!</definedName>
    <definedName name="ffffff" localSheetId="3">[1]Übung1_Tableau_teilgel.!#REF!</definedName>
    <definedName name="ffffff" localSheetId="4">[1]Übung1_Tableau_teilgel.!#REF!</definedName>
    <definedName name="ffffff" localSheetId="5">[1]Übung1_Tableau_teilgel.!#REF!</definedName>
    <definedName name="ffffff">[1]Übung1_Tableau_teilgel.!#REF!</definedName>
    <definedName name="Kapazitaet" localSheetId="0">ZR_wendend_groß_1639!#REF!</definedName>
    <definedName name="Kapazitaet" localSheetId="1">ZR_wendend_groß_5009!#REF!</definedName>
    <definedName name="Kapazitaet" localSheetId="2">ZR_wendend_groß_596!#REF!</definedName>
    <definedName name="Kapazitaet" localSheetId="3">ZR_wendend_klein_1639!#REF!</definedName>
    <definedName name="Kapazitaet" localSheetId="4">ZR_wendend_klein_5009!#REF!</definedName>
    <definedName name="Kapazitaet" localSheetId="5">ZR_wendend_klein_596!#REF!</definedName>
    <definedName name="Kapazitaet">[1]Übung1_Tableau_teilgel.!#REF!</definedName>
    <definedName name="reduced" localSheetId="0">ZR_wendend_groß_1639!#REF!</definedName>
    <definedName name="reduced" localSheetId="1">ZR_wendend_groß_5009!#REF!</definedName>
    <definedName name="reduced" localSheetId="2">ZR_wendend_groß_596!#REF!</definedName>
    <definedName name="reduced" localSheetId="3">ZR_wendend_klein_1639!#REF!</definedName>
    <definedName name="reduced" localSheetId="4">ZR_wendend_klein_5009!#REF!</definedName>
    <definedName name="reduced" localSheetId="5">ZR_wendend_klein_596!#REF!</definedName>
    <definedName name="reduced">[1]Übung1_Tableau_teilgel.!#REF!</definedName>
    <definedName name="Schattenpreis" localSheetId="0">ZR_wendend_groß_1639!#REF!</definedName>
    <definedName name="Schattenpreis" localSheetId="1">ZR_wendend_groß_5009!#REF!</definedName>
    <definedName name="Schattenpreis" localSheetId="2">ZR_wendend_groß_596!#REF!</definedName>
    <definedName name="Schattenpreis" localSheetId="3">ZR_wendend_klein_1639!#REF!</definedName>
    <definedName name="Schattenpreis" localSheetId="4">ZR_wendend_klein_5009!#REF!</definedName>
    <definedName name="Schattenpreis" localSheetId="5">ZR_wendend_klein_596!#REF!</definedName>
    <definedName name="Schattenpreis">[1]Übung1_Tableau_teilgel.!#REF!</definedName>
    <definedName name="solver_adj" localSheetId="0" hidden="1">ZR_wendend_groß_1639!$F$3:$U$3</definedName>
    <definedName name="solver_adj" localSheetId="1" hidden="1">ZR_wendend_groß_5009!$F$3:$U$3</definedName>
    <definedName name="solver_adj" localSheetId="2" hidden="1">ZR_wendend_groß_596!$F$3:$U$3</definedName>
    <definedName name="solver_adj" localSheetId="3" hidden="1">ZR_wendend_klein_1639!$F$3:$U$3</definedName>
    <definedName name="solver_adj" localSheetId="4" hidden="1">ZR_wendend_klein_5009!$F$3:$U$3</definedName>
    <definedName name="solver_adj" localSheetId="5" hidden="1">ZR_wendend_klein_596!$F$3:$U$3</definedName>
    <definedName name="solver_cvg" localSheetId="0" hidden="1">0.0001</definedName>
    <definedName name="solver_cvg" localSheetId="1" hidden="1">0.0001</definedName>
    <definedName name="solver_cvg" localSheetId="2" hidden="1">0.0001</definedName>
    <definedName name="solver_cvg" localSheetId="3" hidden="1">0.0001</definedName>
    <definedName name="solver_cvg" localSheetId="4" hidden="1">0.0001</definedName>
    <definedName name="solver_cvg" localSheetId="5" hidden="1">0.0001</definedName>
    <definedName name="solver_drv" localSheetId="0" hidden="1">1</definedName>
    <definedName name="solver_drv" localSheetId="1" hidden="1">1</definedName>
    <definedName name="solver_drv" localSheetId="2" hidden="1">1</definedName>
    <definedName name="solver_drv" localSheetId="3" hidden="1">1</definedName>
    <definedName name="solver_drv" localSheetId="4" hidden="1">1</definedName>
    <definedName name="solver_drv" localSheetId="5" hidden="1">1</definedName>
    <definedName name="solver_eng" localSheetId="0" hidden="1">2</definedName>
    <definedName name="solver_eng" localSheetId="1" hidden="1">2</definedName>
    <definedName name="solver_eng" localSheetId="2" hidden="1">2</definedName>
    <definedName name="solver_eng" localSheetId="3" hidden="1">2</definedName>
    <definedName name="solver_eng" localSheetId="4" hidden="1">2</definedName>
    <definedName name="solver_eng" localSheetId="5" hidden="1">2</definedName>
    <definedName name="solver_est" localSheetId="0" hidden="1">1</definedName>
    <definedName name="solver_est" localSheetId="1" hidden="1">1</definedName>
    <definedName name="solver_est" localSheetId="2" hidden="1">1</definedName>
    <definedName name="solver_est" localSheetId="3" hidden="1">1</definedName>
    <definedName name="solver_est" localSheetId="4" hidden="1">1</definedName>
    <definedName name="solver_est" localSheetId="5" hidden="1">1</definedName>
    <definedName name="solver_itr" localSheetId="0" hidden="1">100</definedName>
    <definedName name="solver_itr" localSheetId="1" hidden="1">100</definedName>
    <definedName name="solver_itr" localSheetId="2" hidden="1">100</definedName>
    <definedName name="solver_itr" localSheetId="3" hidden="1">100</definedName>
    <definedName name="solver_itr" localSheetId="4" hidden="1">100</definedName>
    <definedName name="solver_itr" localSheetId="5" hidden="1">100</definedName>
    <definedName name="solver_lhs1" localSheetId="0" hidden="1">ZR_wendend_groß_1639!#REF!</definedName>
    <definedName name="solver_lhs1" localSheetId="1" hidden="1">ZR_wendend_groß_5009!#REF!</definedName>
    <definedName name="solver_lhs1" localSheetId="2" hidden="1">ZR_wendend_groß_596!#REF!</definedName>
    <definedName name="solver_lhs1" localSheetId="3" hidden="1">ZR_wendend_klein_1639!#REF!</definedName>
    <definedName name="solver_lhs1" localSheetId="4" hidden="1">ZR_wendend_klein_5009!#REF!</definedName>
    <definedName name="solver_lhs1" localSheetId="5" hidden="1">ZR_wendend_klein_596!#REF!</definedName>
    <definedName name="solver_lin" localSheetId="0" hidden="1">1</definedName>
    <definedName name="solver_lin" localSheetId="1" hidden="1">1</definedName>
    <definedName name="solver_lin" localSheetId="2" hidden="1">1</definedName>
    <definedName name="solver_lin" localSheetId="3" hidden="1">1</definedName>
    <definedName name="solver_lin" localSheetId="4" hidden="1">1</definedName>
    <definedName name="solver_lin" localSheetId="5" hidden="1">1</definedName>
    <definedName name="solver_mip" localSheetId="0" hidden="1">2147483647</definedName>
    <definedName name="solver_mip" localSheetId="1" hidden="1">2147483647</definedName>
    <definedName name="solver_mip" localSheetId="2" hidden="1">2147483647</definedName>
    <definedName name="solver_mip" localSheetId="3" hidden="1">2147483647</definedName>
    <definedName name="solver_mip" localSheetId="4" hidden="1">2147483647</definedName>
    <definedName name="solver_mip" localSheetId="5" hidden="1">2147483647</definedName>
    <definedName name="solver_mni" localSheetId="0" hidden="1">30</definedName>
    <definedName name="solver_mni" localSheetId="1" hidden="1">30</definedName>
    <definedName name="solver_mni" localSheetId="2" hidden="1">30</definedName>
    <definedName name="solver_mni" localSheetId="3" hidden="1">30</definedName>
    <definedName name="solver_mni" localSheetId="4" hidden="1">30</definedName>
    <definedName name="solver_mni" localSheetId="5" hidden="1">30</definedName>
    <definedName name="solver_mrt" localSheetId="0" hidden="1">0.075</definedName>
    <definedName name="solver_mrt" localSheetId="1" hidden="1">0.075</definedName>
    <definedName name="solver_mrt" localSheetId="2" hidden="1">0.075</definedName>
    <definedName name="solver_mrt" localSheetId="3" hidden="1">0.075</definedName>
    <definedName name="solver_mrt" localSheetId="4" hidden="1">0.075</definedName>
    <definedName name="solver_mrt" localSheetId="5" hidden="1">0.075</definedName>
    <definedName name="solver_msl" localSheetId="0" hidden="1">2</definedName>
    <definedName name="solver_msl" localSheetId="1" hidden="1">2</definedName>
    <definedName name="solver_msl" localSheetId="2" hidden="1">2</definedName>
    <definedName name="solver_msl" localSheetId="3" hidden="1">2</definedName>
    <definedName name="solver_msl" localSheetId="4" hidden="1">2</definedName>
    <definedName name="solver_msl" localSheetId="5" hidden="1">2</definedName>
    <definedName name="solver_neg" localSheetId="0" hidden="1">1</definedName>
    <definedName name="solver_neg" localSheetId="1" hidden="1">1</definedName>
    <definedName name="solver_neg" localSheetId="2" hidden="1">1</definedName>
    <definedName name="solver_neg" localSheetId="3" hidden="1">1</definedName>
    <definedName name="solver_neg" localSheetId="4" hidden="1">1</definedName>
    <definedName name="solver_neg" localSheetId="5" hidden="1">1</definedName>
    <definedName name="solver_nod" localSheetId="0" hidden="1">2147483647</definedName>
    <definedName name="solver_nod" localSheetId="1" hidden="1">2147483647</definedName>
    <definedName name="solver_nod" localSheetId="2" hidden="1">2147483647</definedName>
    <definedName name="solver_nod" localSheetId="3" hidden="1">2147483647</definedName>
    <definedName name="solver_nod" localSheetId="4" hidden="1">2147483647</definedName>
    <definedName name="solver_nod" localSheetId="5" hidden="1">2147483647</definedName>
    <definedName name="solver_num" localSheetId="0" hidden="1">1</definedName>
    <definedName name="solver_num" localSheetId="1" hidden="1">1</definedName>
    <definedName name="solver_num" localSheetId="2" hidden="1">1</definedName>
    <definedName name="solver_num" localSheetId="3" hidden="1">1</definedName>
    <definedName name="solver_num" localSheetId="4" hidden="1">1</definedName>
    <definedName name="solver_num" localSheetId="5" hidden="1">1</definedName>
    <definedName name="solver_nwt" localSheetId="0" hidden="1">1</definedName>
    <definedName name="solver_nwt" localSheetId="1" hidden="1">1</definedName>
    <definedName name="solver_nwt" localSheetId="2" hidden="1">1</definedName>
    <definedName name="solver_nwt" localSheetId="3" hidden="1">1</definedName>
    <definedName name="solver_nwt" localSheetId="4" hidden="1">1</definedName>
    <definedName name="solver_nwt" localSheetId="5" hidden="1">1</definedName>
    <definedName name="solver_opt" localSheetId="0" hidden="1">ZR_wendend_groß_1639!$C$4</definedName>
    <definedName name="solver_opt" localSheetId="1" hidden="1">ZR_wendend_groß_5009!$C$4</definedName>
    <definedName name="solver_opt" localSheetId="2" hidden="1">ZR_wendend_groß_596!$C$4</definedName>
    <definedName name="solver_opt" localSheetId="3" hidden="1">ZR_wendend_klein_1639!$C$4</definedName>
    <definedName name="solver_opt" localSheetId="4" hidden="1">ZR_wendend_klein_5009!$C$4</definedName>
    <definedName name="solver_opt" localSheetId="5" hidden="1">ZR_wendend_klein_596!$C$4</definedName>
    <definedName name="solver_pre" localSheetId="0" hidden="1">0.000001</definedName>
    <definedName name="solver_pre" localSheetId="1" hidden="1">0.000001</definedName>
    <definedName name="solver_pre" localSheetId="2" hidden="1">0.000001</definedName>
    <definedName name="solver_pre" localSheetId="3" hidden="1">0.000001</definedName>
    <definedName name="solver_pre" localSheetId="4" hidden="1">0.000001</definedName>
    <definedName name="solver_pre" localSheetId="5" hidden="1">0.000001</definedName>
    <definedName name="solver_rbv" localSheetId="0" hidden="1">1</definedName>
    <definedName name="solver_rbv" localSheetId="1" hidden="1">1</definedName>
    <definedName name="solver_rbv" localSheetId="2" hidden="1">1</definedName>
    <definedName name="solver_rbv" localSheetId="3" hidden="1">1</definedName>
    <definedName name="solver_rbv" localSheetId="4" hidden="1">1</definedName>
    <definedName name="solver_rbv" localSheetId="5" hidden="1">1</definedName>
    <definedName name="solver_rel1" localSheetId="0" hidden="1">1</definedName>
    <definedName name="solver_rel1" localSheetId="1" hidden="1">1</definedName>
    <definedName name="solver_rel1" localSheetId="2" hidden="1">1</definedName>
    <definedName name="solver_rel1" localSheetId="3" hidden="1">1</definedName>
    <definedName name="solver_rel1" localSheetId="4" hidden="1">1</definedName>
    <definedName name="solver_rel1" localSheetId="5" hidden="1">1</definedName>
    <definedName name="solver_rhs1" localSheetId="0" hidden="1">ZR_wendend_groß_1639!$C$5:$C$65</definedName>
    <definedName name="solver_rhs1" localSheetId="1" hidden="1">ZR_wendend_groß_5009!$C$5:$C$65</definedName>
    <definedName name="solver_rhs1" localSheetId="2" hidden="1">ZR_wendend_groß_596!$C$5:$C$65</definedName>
    <definedName name="solver_rhs1" localSheetId="3" hidden="1">ZR_wendend_klein_1639!$C$5:$C$65</definedName>
    <definedName name="solver_rhs1" localSheetId="4" hidden="1">ZR_wendend_klein_5009!$C$5:$C$65</definedName>
    <definedName name="solver_rhs1" localSheetId="5" hidden="1">ZR_wendend_klein_596!$C$5:$C$65</definedName>
    <definedName name="solver_rlx" localSheetId="0" hidden="1">1</definedName>
    <definedName name="solver_rlx" localSheetId="1" hidden="1">1</definedName>
    <definedName name="solver_rlx" localSheetId="2" hidden="1">1</definedName>
    <definedName name="solver_rlx" localSheetId="3" hidden="1">1</definedName>
    <definedName name="solver_rlx" localSheetId="4" hidden="1">1</definedName>
    <definedName name="solver_rlx" localSheetId="5" hidden="1">1</definedName>
    <definedName name="solver_rsd" localSheetId="0" hidden="1">0</definedName>
    <definedName name="solver_rsd" localSheetId="1" hidden="1">0</definedName>
    <definedName name="solver_rsd" localSheetId="2" hidden="1">0</definedName>
    <definedName name="solver_rsd" localSheetId="3" hidden="1">0</definedName>
    <definedName name="solver_rsd" localSheetId="4" hidden="1">0</definedName>
    <definedName name="solver_rsd" localSheetId="5" hidden="1">0</definedName>
    <definedName name="solver_scl" localSheetId="0" hidden="1">2</definedName>
    <definedName name="solver_scl" localSheetId="1" hidden="1">2</definedName>
    <definedName name="solver_scl" localSheetId="2" hidden="1">2</definedName>
    <definedName name="solver_scl" localSheetId="3" hidden="1">2</definedName>
    <definedName name="solver_scl" localSheetId="4" hidden="1">2</definedName>
    <definedName name="solver_scl" localSheetId="5" hidden="1">2</definedName>
    <definedName name="solver_sho" localSheetId="0" hidden="1">2</definedName>
    <definedName name="solver_sho" localSheetId="1" hidden="1">2</definedName>
    <definedName name="solver_sho" localSheetId="2" hidden="1">2</definedName>
    <definedName name="solver_sho" localSheetId="3" hidden="1">2</definedName>
    <definedName name="solver_sho" localSheetId="4" hidden="1">2</definedName>
    <definedName name="solver_sho" localSheetId="5" hidden="1">2</definedName>
    <definedName name="solver_ssz" localSheetId="0" hidden="1">100</definedName>
    <definedName name="solver_ssz" localSheetId="1" hidden="1">100</definedName>
    <definedName name="solver_ssz" localSheetId="2" hidden="1">100</definedName>
    <definedName name="solver_ssz" localSheetId="3" hidden="1">100</definedName>
    <definedName name="solver_ssz" localSheetId="4" hidden="1">100</definedName>
    <definedName name="solver_ssz" localSheetId="5" hidden="1">100</definedName>
    <definedName name="solver_tim" localSheetId="0" hidden="1">100</definedName>
    <definedName name="solver_tim" localSheetId="1" hidden="1">100</definedName>
    <definedName name="solver_tim" localSheetId="2" hidden="1">100</definedName>
    <definedName name="solver_tim" localSheetId="3" hidden="1">100</definedName>
    <definedName name="solver_tim" localSheetId="4" hidden="1">100</definedName>
    <definedName name="solver_tim" localSheetId="5" hidden="1">100</definedName>
    <definedName name="solver_tol" localSheetId="0" hidden="1">0.05</definedName>
    <definedName name="solver_tol" localSheetId="1" hidden="1">0.05</definedName>
    <definedName name="solver_tol" localSheetId="2" hidden="1">0.05</definedName>
    <definedName name="solver_tol" localSheetId="3" hidden="1">0.05</definedName>
    <definedName name="solver_tol" localSheetId="4" hidden="1">0.05</definedName>
    <definedName name="solver_tol" localSheetId="5" hidden="1">0.05</definedName>
    <definedName name="solver_typ" localSheetId="0" hidden="1">1</definedName>
    <definedName name="solver_typ" localSheetId="1" hidden="1">1</definedName>
    <definedName name="solver_typ" localSheetId="2" hidden="1">1</definedName>
    <definedName name="solver_typ" localSheetId="3" hidden="1">1</definedName>
    <definedName name="solver_typ" localSheetId="4" hidden="1">1</definedName>
    <definedName name="solver_typ" localSheetId="5" hidden="1">1</definedName>
    <definedName name="solver_val" localSheetId="0" hidden="1">0</definedName>
    <definedName name="solver_val" localSheetId="1" hidden="1">0</definedName>
    <definedName name="solver_val" localSheetId="2" hidden="1">0</definedName>
    <definedName name="solver_val" localSheetId="3" hidden="1">0</definedName>
    <definedName name="solver_val" localSheetId="4" hidden="1">0</definedName>
    <definedName name="solver_val" localSheetId="5" hidden="1">0</definedName>
    <definedName name="solver_ver" localSheetId="0" hidden="1">3</definedName>
    <definedName name="solver_ver" localSheetId="1" hidden="1">3</definedName>
    <definedName name="solver_ver" localSheetId="2" hidden="1">3</definedName>
    <definedName name="solver_ver" localSheetId="3" hidden="1">3</definedName>
    <definedName name="solver_ver" localSheetId="4" hidden="1">3</definedName>
    <definedName name="solver_ver" localSheetId="5" hidden="1">3</definedName>
    <definedName name="tableau" localSheetId="0">ZR_wendend_groß_1639!$A$2:$U$65</definedName>
    <definedName name="tableau" localSheetId="1">ZR_wendend_groß_5009!$A$2:$U$65</definedName>
    <definedName name="tableau" localSheetId="2">ZR_wendend_groß_596!$A$2:$U$65</definedName>
    <definedName name="tableau" localSheetId="3">ZR_wendend_klein_1639!$A$2:$U$65</definedName>
    <definedName name="tableau" localSheetId="4">ZR_wendend_klein_5009!$A$2:$U$65</definedName>
    <definedName name="tableau" localSheetId="5">ZR_wendend_klein_596!$A$2:$U$65</definedName>
    <definedName name="title" localSheetId="0">ZR_wendend_groß_1639!#REF!</definedName>
    <definedName name="title" localSheetId="1">ZR_wendend_groß_5009!#REF!</definedName>
    <definedName name="title" localSheetId="2">ZR_wendend_groß_596!#REF!</definedName>
    <definedName name="title" localSheetId="3">ZR_wendend_klein_1639!#REF!</definedName>
    <definedName name="title" localSheetId="4">ZR_wendend_klein_5009!#REF!</definedName>
    <definedName name="title" localSheetId="5">ZR_wendend_klein_596!#REF!</definedName>
    <definedName name="title">[1]Übung1_Tableau_teilgel.!#REF!</definedName>
    <definedName name="Umfang" localSheetId="0">ZR_wendend_groß_1639!#REF!</definedName>
    <definedName name="Umfang" localSheetId="1">ZR_wendend_groß_5009!#REF!</definedName>
    <definedName name="Umfang" localSheetId="2">ZR_wendend_groß_596!#REF!</definedName>
    <definedName name="Umfang" localSheetId="3">ZR_wendend_klein_1639!#REF!</definedName>
    <definedName name="Umfang" localSheetId="4">ZR_wendend_klein_5009!#REF!</definedName>
    <definedName name="Umfang" localSheetId="5">ZR_wendend_klein_596!#REF!</definedName>
    <definedName name="Umfang">[1]Übung1_Tableau_teilgel.!#REF!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0" i="46" l="1"/>
  <c r="N3" i="46" s="1"/>
  <c r="U20" i="45"/>
  <c r="D21" i="45" s="1"/>
  <c r="U20" i="44"/>
  <c r="U20" i="43"/>
  <c r="D20" i="43" s="1"/>
  <c r="U20" i="42"/>
  <c r="M3" i="42" s="1"/>
  <c r="U20" i="16"/>
  <c r="U56" i="46"/>
  <c r="U55" i="46"/>
  <c r="U52" i="46"/>
  <c r="D50" i="46"/>
  <c r="U45" i="46"/>
  <c r="U44" i="46"/>
  <c r="U32" i="46"/>
  <c r="U23" i="46"/>
  <c r="U21" i="46"/>
  <c r="U19" i="46"/>
  <c r="U17" i="46"/>
  <c r="D17" i="46" s="1"/>
  <c r="U14" i="46"/>
  <c r="U56" i="45"/>
  <c r="U55" i="45"/>
  <c r="U52" i="45"/>
  <c r="D50" i="45"/>
  <c r="U45" i="45"/>
  <c r="U44" i="45"/>
  <c r="U32" i="45"/>
  <c r="U23" i="45"/>
  <c r="U21" i="45"/>
  <c r="U19" i="45"/>
  <c r="U17" i="45"/>
  <c r="U14" i="45"/>
  <c r="U56" i="44"/>
  <c r="U55" i="44"/>
  <c r="U52" i="44"/>
  <c r="D50" i="44"/>
  <c r="U45" i="44"/>
  <c r="U44" i="44"/>
  <c r="U32" i="44"/>
  <c r="U23" i="44"/>
  <c r="U21" i="44"/>
  <c r="D20" i="44" s="1"/>
  <c r="U19" i="44"/>
  <c r="U17" i="44"/>
  <c r="U14" i="44"/>
  <c r="U56" i="43"/>
  <c r="U55" i="43"/>
  <c r="U53" i="43"/>
  <c r="U52" i="43"/>
  <c r="D50" i="43"/>
  <c r="U45" i="43"/>
  <c r="U44" i="43"/>
  <c r="U32" i="43"/>
  <c r="U23" i="43"/>
  <c r="U21" i="43"/>
  <c r="U19" i="43"/>
  <c r="U17" i="43"/>
  <c r="K3" i="43" s="1"/>
  <c r="U14" i="43"/>
  <c r="U56" i="42"/>
  <c r="U55" i="42"/>
  <c r="U53" i="42"/>
  <c r="U52" i="42"/>
  <c r="D50" i="42"/>
  <c r="U45" i="42"/>
  <c r="U44" i="42"/>
  <c r="U32" i="42"/>
  <c r="O3" i="42" s="1"/>
  <c r="U23" i="42"/>
  <c r="U21" i="42"/>
  <c r="U19" i="42"/>
  <c r="U17" i="42"/>
  <c r="U14" i="42"/>
  <c r="U23" i="16"/>
  <c r="D21" i="46" l="1"/>
  <c r="D20" i="46"/>
  <c r="D23" i="46"/>
  <c r="L3" i="46"/>
  <c r="M3" i="46"/>
  <c r="D23" i="45"/>
  <c r="M3" i="45"/>
  <c r="N3" i="45"/>
  <c r="L3" i="45"/>
  <c r="D20" i="45"/>
  <c r="D23" i="44"/>
  <c r="D21" i="44"/>
  <c r="D21" i="43"/>
  <c r="D23" i="43"/>
  <c r="L3" i="43"/>
  <c r="M3" i="43"/>
  <c r="N3" i="43"/>
  <c r="N3" i="42"/>
  <c r="D23" i="42"/>
  <c r="D21" i="42"/>
  <c r="D20" i="42"/>
  <c r="L3" i="42"/>
  <c r="U53" i="46"/>
  <c r="D53" i="46" s="1"/>
  <c r="U53" i="45"/>
  <c r="D53" i="45" s="1"/>
  <c r="U53" i="44"/>
  <c r="D53" i="44" s="1"/>
  <c r="D52" i="46"/>
  <c r="F3" i="46"/>
  <c r="O3" i="46"/>
  <c r="D32" i="46"/>
  <c r="T3" i="46"/>
  <c r="H3" i="46"/>
  <c r="S3" i="46"/>
  <c r="G3" i="46"/>
  <c r="D56" i="46"/>
  <c r="D55" i="46"/>
  <c r="I3" i="46"/>
  <c r="D14" i="46"/>
  <c r="D45" i="46"/>
  <c r="Q3" i="46"/>
  <c r="D44" i="46"/>
  <c r="P3" i="46"/>
  <c r="J3" i="46"/>
  <c r="K3" i="46"/>
  <c r="P3" i="45"/>
  <c r="D44" i="45"/>
  <c r="I3" i="45"/>
  <c r="D14" i="45"/>
  <c r="J3" i="45"/>
  <c r="D17" i="45"/>
  <c r="K3" i="45"/>
  <c r="T3" i="45"/>
  <c r="H3" i="45"/>
  <c r="S3" i="45"/>
  <c r="G3" i="45"/>
  <c r="D56" i="45"/>
  <c r="D55" i="45"/>
  <c r="D45" i="45"/>
  <c r="Q3" i="45"/>
  <c r="D52" i="45"/>
  <c r="F3" i="45"/>
  <c r="O3" i="45"/>
  <c r="D32" i="45"/>
  <c r="D45" i="44"/>
  <c r="Q3" i="44"/>
  <c r="D52" i="44"/>
  <c r="F3" i="44"/>
  <c r="D17" i="44"/>
  <c r="K3" i="44"/>
  <c r="J3" i="44"/>
  <c r="I3" i="44"/>
  <c r="D14" i="44"/>
  <c r="D32" i="44"/>
  <c r="O3" i="44"/>
  <c r="D44" i="44"/>
  <c r="P3" i="44"/>
  <c r="T3" i="44"/>
  <c r="H3" i="44"/>
  <c r="S3" i="44"/>
  <c r="G3" i="44"/>
  <c r="D56" i="44"/>
  <c r="D55" i="44"/>
  <c r="N3" i="44"/>
  <c r="M3" i="44"/>
  <c r="L3" i="44"/>
  <c r="T3" i="43"/>
  <c r="S3" i="43"/>
  <c r="G3" i="43"/>
  <c r="D56" i="43"/>
  <c r="D55" i="43"/>
  <c r="H3" i="43"/>
  <c r="D17" i="43"/>
  <c r="J3" i="43"/>
  <c r="O3" i="43"/>
  <c r="D32" i="43"/>
  <c r="D53" i="43"/>
  <c r="R3" i="43"/>
  <c r="D14" i="43"/>
  <c r="I3" i="43"/>
  <c r="D45" i="43"/>
  <c r="Q3" i="43"/>
  <c r="D52" i="43"/>
  <c r="F3" i="43"/>
  <c r="D44" i="43"/>
  <c r="P3" i="43"/>
  <c r="D17" i="42"/>
  <c r="K3" i="42"/>
  <c r="J3" i="42"/>
  <c r="D53" i="42"/>
  <c r="R3" i="42"/>
  <c r="I3" i="42"/>
  <c r="D14" i="42"/>
  <c r="D44" i="42"/>
  <c r="P3" i="42"/>
  <c r="H3" i="42"/>
  <c r="S3" i="42"/>
  <c r="G3" i="42"/>
  <c r="D56" i="42"/>
  <c r="D55" i="42"/>
  <c r="T3" i="42"/>
  <c r="D45" i="42"/>
  <c r="Q3" i="42"/>
  <c r="D32" i="42"/>
  <c r="D52" i="42"/>
  <c r="F3" i="42"/>
  <c r="R3" i="45" l="1"/>
  <c r="U3" i="45" s="1"/>
  <c r="R3" i="44"/>
  <c r="U3" i="44" s="1"/>
  <c r="U3" i="43"/>
  <c r="R3" i="46"/>
  <c r="U3" i="46"/>
  <c r="U3" i="42"/>
  <c r="U55" i="16" l="1"/>
  <c r="U52" i="16"/>
  <c r="D52" i="16" l="1"/>
  <c r="F3" i="16"/>
  <c r="U56" i="16"/>
  <c r="U53" i="16"/>
  <c r="U45" i="16"/>
  <c r="U44" i="16"/>
  <c r="U32" i="16"/>
  <c r="U21" i="16"/>
  <c r="U19" i="16"/>
  <c r="U14" i="16"/>
  <c r="I3" i="16" s="1"/>
  <c r="L3" i="16" l="1"/>
  <c r="D21" i="16"/>
  <c r="D23" i="16"/>
  <c r="D20" i="16"/>
  <c r="D32" i="16"/>
  <c r="O3" i="16"/>
  <c r="D45" i="16"/>
  <c r="Q3" i="16"/>
  <c r="D55" i="16"/>
  <c r="S3" i="16"/>
  <c r="T3" i="16"/>
  <c r="G3" i="16"/>
  <c r="D56" i="16"/>
  <c r="R3" i="16"/>
  <c r="D53" i="16"/>
  <c r="U17" i="16"/>
  <c r="N3" i="16"/>
  <c r="M3" i="16"/>
  <c r="D44" i="16"/>
  <c r="P3" i="16"/>
  <c r="D50" i="16"/>
  <c r="D14" i="16"/>
  <c r="H3" i="16"/>
  <c r="D17" i="16" l="1"/>
  <c r="K3" i="16"/>
  <c r="J3" i="16"/>
  <c r="U3" i="16"/>
</calcChain>
</file>

<file path=xl/sharedStrings.xml><?xml version="1.0" encoding="utf-8"?>
<sst xmlns="http://schemas.openxmlformats.org/spreadsheetml/2006/main" count="1320" uniqueCount="67">
  <si>
    <t xml:space="preserve"> Ungleichung</t>
  </si>
  <si>
    <t>JAN_01</t>
  </si>
  <si>
    <t>JAN_02</t>
  </si>
  <si>
    <t>FEB_01</t>
  </si>
  <si>
    <t>FEB_02</t>
  </si>
  <si>
    <t>MRZ_01</t>
  </si>
  <si>
    <t>MRZ_02</t>
  </si>
  <si>
    <t>APR_01</t>
  </si>
  <si>
    <t>APR_02</t>
  </si>
  <si>
    <t>MAI_01</t>
  </si>
  <si>
    <t>MAI_02</t>
  </si>
  <si>
    <t>JUN_01</t>
  </si>
  <si>
    <t>JUN_02</t>
  </si>
  <si>
    <t>JUL_01</t>
  </si>
  <si>
    <t>JUL_02</t>
  </si>
  <si>
    <t>AUG_01</t>
  </si>
  <si>
    <t>AUG_02</t>
  </si>
  <si>
    <t>SEP_01</t>
  </si>
  <si>
    <t>SEP_02</t>
  </si>
  <si>
    <t>OKT_01</t>
  </si>
  <si>
    <t>OKT_02</t>
  </si>
  <si>
    <t>NOV_01</t>
  </si>
  <si>
    <t>NOV_02</t>
  </si>
  <si>
    <t>DEZ_01</t>
  </si>
  <si>
    <t>DEZ_02</t>
  </si>
  <si>
    <t>Bodenprobe (h/ha)</t>
  </si>
  <si>
    <t>FAT_2</t>
  </si>
  <si>
    <t xml:space="preserve">JAN_01 </t>
  </si>
  <si>
    <t>FAT_3</t>
  </si>
  <si>
    <t>Kalk ab Feld streuen (h/ha)</t>
  </si>
  <si>
    <t>Einzelkornsaat (h/ha)</t>
  </si>
  <si>
    <t>Umfang (ha)</t>
  </si>
  <si>
    <t>N_FAT</t>
  </si>
  <si>
    <t>Zeitraum</t>
  </si>
  <si>
    <t>FAT_1</t>
  </si>
  <si>
    <t>LÖSUNG (ha)</t>
  </si>
  <si>
    <t>Pflanzenschutzmaßnahme 1 (h/ha)</t>
  </si>
  <si>
    <t>Bestandesbonitur 1 (h/ha)</t>
  </si>
  <si>
    <t>Pflanzenschutzmaßnahme 2 (h/ha)</t>
  </si>
  <si>
    <t xml:space="preserve"> Kapazitäten (h)</t>
  </si>
  <si>
    <t xml:space="preserve"> Nutzung (h)</t>
  </si>
  <si>
    <t>Mineraldünger ausbringen 1 (h/ha)</t>
  </si>
  <si>
    <t>Unkrautbonitur 1 (h/ha)</t>
  </si>
  <si>
    <t>Mineraldünger ausbringen 2 (h/ha)</t>
  </si>
  <si>
    <t>Pflügen (h/ha)</t>
  </si>
  <si>
    <t>Eggen mit Saatbettkombination (h/ha)</t>
  </si>
  <si>
    <t>Pflanzenschutzmaßnahme 3 (h/ha)</t>
  </si>
  <si>
    <t>Roden (h/ha)</t>
  </si>
  <si>
    <t xml:space="preserve">Stoppelbearbeitung, flach, schräg (h/ha)
</t>
  </si>
  <si>
    <t>1639 Giessen, Wind, Zuckerrübe, wendend, gezogene Saatbettbereitung, Saat, konventionell/integriert, Schlaggröße 10 ha, Ertragsniveau mittel, leichter Boden, 120-kW-Mechanisierung, Hof-Feld-Entfernung 2 km</t>
  </si>
  <si>
    <t>5009 Teterow, Wind, Zuckerrübe, wendend, gezogene Saatbettbereitung, Saat, konventionell/integriert, Schlaggröße 10 ha, Ertragsniveau mittel, leichter Boden, 120-kW-Mechanisierung, Hof-Feld-Entfernung 2 km</t>
  </si>
  <si>
    <t>596 Boltenhagen, Wind, Zuckerrübe, wendend, gezogene Saatbettbereitung, Saat, konventionell/integriert, Schlaggröße 10 ha, Ertragsniveau mittel, leichter Boden, 120-kW-Mechanisierung, Hof-Feld-Entfernung 2 km</t>
  </si>
  <si>
    <t>1639 Giessen, Wind, Zuckerrübe, wendend, gezogene Saatbettbereitung, Saat, konventionell/integriert, Schlaggröße 2 ha, Ertragsniveau mittel, leichter Boden, 67-kW-Mechanisierung, Hof-Feld-Entfernung 2 km</t>
  </si>
  <si>
    <t>5009 Teterow, Wind, Zuckerrübe, wendend, gezogene Saatbettbereitung, Saat, konventionell/integriert, Schlaggröße 2 ha, Ertragsniveau mittel, leichter Boden, 67-kW-Mechanisierung, Hof-Feld-Entfernung 2 km</t>
  </si>
  <si>
    <t>596 Boltenhagen, Wind, Zuckerrübe, wendend, gezogene Saatbettbereitung, Saat, konventionell/integriert, Schlaggröße 2 ha, Ertragsniveau mittel, leichter Boden, 67-kW-Mechanisierung, Hof-Feld-Entfernung 2 km</t>
  </si>
  <si>
    <t>FAT_2_W</t>
  </si>
  <si>
    <t>FAT</t>
  </si>
  <si>
    <t>Feldarbeitstag</t>
  </si>
  <si>
    <t>Feldarbeitstag der Anspruchstufe 1</t>
  </si>
  <si>
    <t>Feldarbeitstag der Anspruchstufe 2</t>
  </si>
  <si>
    <t>Feldarbeitstag der Anspruchstufe 3</t>
  </si>
  <si>
    <t>Nicht-Feldarbeitstag</t>
  </si>
  <si>
    <t>AS</t>
  </si>
  <si>
    <t>Anspruchsstufe</t>
  </si>
  <si>
    <t>Feldarbeitstag der Anspruchstufe 2 mit Windauflage</t>
  </si>
  <si>
    <r>
      <t>N</t>
    </r>
    <r>
      <rPr>
        <vertAlign val="subscript"/>
        <sz val="10"/>
        <rFont val="Arial"/>
        <family val="2"/>
      </rPr>
      <t>min</t>
    </r>
    <r>
      <rPr>
        <sz val="10"/>
        <rFont val="Arial"/>
        <family val="2"/>
      </rPr>
      <t>-Probennahme (h/ha)</t>
    </r>
  </si>
  <si>
    <t>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</si>
</sst>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bscript"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22">
    <xf numFmtId="0" fontId="0" fillId="0" borderId="0"/>
    <xf numFmtId="0" fontId="12" fillId="0" borderId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5" applyNumberFormat="0" applyAlignment="0" applyProtection="0"/>
    <xf numFmtId="0" fontId="21" fillId="6" borderId="6" applyNumberFormat="0" applyAlignment="0" applyProtection="0"/>
    <xf numFmtId="0" fontId="22" fillId="6" borderId="5" applyNumberFormat="0" applyAlignment="0" applyProtection="0"/>
    <xf numFmtId="0" fontId="23" fillId="0" borderId="7" applyNumberFormat="0" applyFill="0" applyAlignment="0" applyProtection="0"/>
    <xf numFmtId="0" fontId="24" fillId="7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8" fillId="32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 textRotation="90" wrapText="1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0" xfId="1"/>
    <xf numFmtId="0" fontId="12" fillId="0" borderId="0" xfId="0" applyFont="1" applyAlignment="1">
      <alignment vertical="center"/>
    </xf>
    <xf numFmtId="2" fontId="12" fillId="0" borderId="1" xfId="0" applyNumberFormat="1" applyFont="1" applyBorder="1" applyAlignment="1">
      <alignment horizontal="center" vertical="center"/>
    </xf>
    <xf numFmtId="2" fontId="12" fillId="0" borderId="1" xfId="1" applyNumberFormat="1" applyBorder="1" applyAlignment="1">
      <alignment horizontal="right"/>
    </xf>
    <xf numFmtId="2" fontId="0" fillId="0" borderId="0" xfId="0" applyNumberForma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textRotation="90" wrapText="1"/>
    </xf>
    <xf numFmtId="2" fontId="12" fillId="0" borderId="0" xfId="0" applyNumberFormat="1" applyFont="1"/>
    <xf numFmtId="3" fontId="12" fillId="0" borderId="1" xfId="0" applyNumberFormat="1" applyFont="1" applyBorder="1" applyAlignment="1">
      <alignment horizontal="center" vertical="center"/>
    </xf>
    <xf numFmtId="2" fontId="12" fillId="33" borderId="1" xfId="0" applyNumberFormat="1" applyFont="1" applyFill="1" applyBorder="1" applyAlignment="1">
      <alignment horizontal="center" vertical="center"/>
    </xf>
    <xf numFmtId="2" fontId="12" fillId="33" borderId="1" xfId="1" applyNumberFormat="1" applyFill="1" applyBorder="1" applyAlignment="1">
      <alignment horizontal="right"/>
    </xf>
    <xf numFmtId="0" fontId="12" fillId="33" borderId="1" xfId="0" applyFont="1" applyFill="1" applyBorder="1" applyAlignment="1">
      <alignment horizontal="center" vertical="center"/>
    </xf>
    <xf numFmtId="2" fontId="12" fillId="34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17" fontId="12" fillId="33" borderId="1" xfId="0" applyNumberFormat="1" applyFont="1" applyFill="1" applyBorder="1" applyAlignment="1">
      <alignment horizontal="left" vertical="center"/>
    </xf>
    <xf numFmtId="17" fontId="12" fillId="0" borderId="1" xfId="0" applyNumberFormat="1" applyFont="1" applyBorder="1" applyAlignment="1">
      <alignment horizontal="left" vertical="center"/>
    </xf>
    <xf numFmtId="0" fontId="12" fillId="33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12" fillId="33" borderId="1" xfId="0" applyFont="1" applyFill="1" applyBorder="1" applyAlignment="1">
      <alignment vertical="center"/>
    </xf>
    <xf numFmtId="0" fontId="12" fillId="34" borderId="1" xfId="0" applyFont="1" applyFill="1" applyBorder="1" applyAlignment="1">
      <alignment vertical="center"/>
    </xf>
    <xf numFmtId="0" fontId="12" fillId="34" borderId="1" xfId="0" applyFont="1" applyFill="1" applyBorder="1" applyAlignment="1">
      <alignment horizontal="center" vertical="center"/>
    </xf>
    <xf numFmtId="2" fontId="4" fillId="0" borderId="0" xfId="100" applyNumberFormat="1"/>
    <xf numFmtId="2" fontId="12" fillId="35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1" applyBorder="1" applyAlignment="1">
      <alignment horizontal="center" textRotation="90"/>
    </xf>
    <xf numFmtId="0" fontId="12" fillId="0" borderId="0" xfId="0" applyFont="1"/>
    <xf numFmtId="0" fontId="11" fillId="0" borderId="1" xfId="0" applyFont="1" applyBorder="1" applyAlignment="1">
      <alignment horizontal="center" vertical="center" textRotation="90" wrapText="1"/>
    </xf>
    <xf numFmtId="2" fontId="12" fillId="0" borderId="1" xfId="0" applyNumberFormat="1" applyFont="1" applyBorder="1" applyAlignment="1">
      <alignment horizontal="center" vertical="center" wrapText="1"/>
    </xf>
    <xf numFmtId="4" fontId="12" fillId="33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4" fontId="12" fillId="35" borderId="1" xfId="0" applyNumberFormat="1" applyFont="1" applyFill="1" applyBorder="1" applyAlignment="1">
      <alignment horizontal="center" vertical="center"/>
    </xf>
    <xf numFmtId="4" fontId="12" fillId="34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2" fontId="10" fillId="33" borderId="1" xfId="0" applyNumberFormat="1" applyFont="1" applyFill="1" applyBorder="1" applyAlignment="1">
      <alignment horizontal="center" vertical="center"/>
    </xf>
    <xf numFmtId="3" fontId="12" fillId="33" borderId="1" xfId="0" applyNumberFormat="1" applyFont="1" applyFill="1" applyBorder="1" applyAlignment="1">
      <alignment horizontal="center" vertical="center"/>
    </xf>
    <xf numFmtId="3" fontId="12" fillId="35" borderId="1" xfId="0" applyNumberFormat="1" applyFont="1" applyFill="1" applyBorder="1" applyAlignment="1">
      <alignment horizontal="center" vertical="center"/>
    </xf>
    <xf numFmtId="3" fontId="12" fillId="34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textRotation="90"/>
    </xf>
    <xf numFmtId="0" fontId="10" fillId="0" borderId="0" xfId="1" applyFont="1"/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1122">
    <cellStyle name="20 % - Akzent1" xfId="19" builtinId="30" customBuiltin="1"/>
    <cellStyle name="20 % - Akzent1 10" xfId="282" xr:uid="{00000000-0005-0000-0000-000001000000}"/>
    <cellStyle name="20 % - Akzent1 11" xfId="702" xr:uid="{00000000-0005-0000-0000-000002000000}"/>
    <cellStyle name="20 % - Akzent1 2" xfId="46" xr:uid="{00000000-0005-0000-0000-000003000000}"/>
    <cellStyle name="20 % - Akzent1 2 2" xfId="214" xr:uid="{00000000-0005-0000-0000-000004000000}"/>
    <cellStyle name="20 % - Akzent1 2 2 2" xfId="634" xr:uid="{00000000-0005-0000-0000-000005000000}"/>
    <cellStyle name="20 % - Akzent1 2 2 2 2" xfId="1054" xr:uid="{00000000-0005-0000-0000-000006000000}"/>
    <cellStyle name="20 % - Akzent1 2 2 3" xfId="382" xr:uid="{00000000-0005-0000-0000-000007000000}"/>
    <cellStyle name="20 % - Akzent1 2 2 4" xfId="802" xr:uid="{00000000-0005-0000-0000-000008000000}"/>
    <cellStyle name="20 % - Akzent1 2 3" xfId="130" xr:uid="{00000000-0005-0000-0000-000009000000}"/>
    <cellStyle name="20 % - Akzent1 2 3 2" xfId="466" xr:uid="{00000000-0005-0000-0000-00000A000000}"/>
    <cellStyle name="20 % - Akzent1 2 3 3" xfId="886" xr:uid="{00000000-0005-0000-0000-00000B000000}"/>
    <cellStyle name="20 % - Akzent1 2 4" xfId="550" xr:uid="{00000000-0005-0000-0000-00000C000000}"/>
    <cellStyle name="20 % - Akzent1 2 4 2" xfId="970" xr:uid="{00000000-0005-0000-0000-00000D000000}"/>
    <cellStyle name="20 % - Akzent1 2 5" xfId="298" xr:uid="{00000000-0005-0000-0000-00000E000000}"/>
    <cellStyle name="20 % - Akzent1 2 6" xfId="718" xr:uid="{00000000-0005-0000-0000-00000F000000}"/>
    <cellStyle name="20 % - Akzent1 3" xfId="60" xr:uid="{00000000-0005-0000-0000-000010000000}"/>
    <cellStyle name="20 % - Akzent1 3 2" xfId="228" xr:uid="{00000000-0005-0000-0000-000011000000}"/>
    <cellStyle name="20 % - Akzent1 3 2 2" xfId="648" xr:uid="{00000000-0005-0000-0000-000012000000}"/>
    <cellStyle name="20 % - Akzent1 3 2 2 2" xfId="1068" xr:uid="{00000000-0005-0000-0000-000013000000}"/>
    <cellStyle name="20 % - Akzent1 3 2 3" xfId="396" xr:uid="{00000000-0005-0000-0000-000014000000}"/>
    <cellStyle name="20 % - Akzent1 3 2 4" xfId="816" xr:uid="{00000000-0005-0000-0000-000015000000}"/>
    <cellStyle name="20 % - Akzent1 3 3" xfId="144" xr:uid="{00000000-0005-0000-0000-000016000000}"/>
    <cellStyle name="20 % - Akzent1 3 3 2" xfId="480" xr:uid="{00000000-0005-0000-0000-000017000000}"/>
    <cellStyle name="20 % - Akzent1 3 3 3" xfId="900" xr:uid="{00000000-0005-0000-0000-000018000000}"/>
    <cellStyle name="20 % - Akzent1 3 4" xfId="564" xr:uid="{00000000-0005-0000-0000-000019000000}"/>
    <cellStyle name="20 % - Akzent1 3 4 2" xfId="984" xr:uid="{00000000-0005-0000-0000-00001A000000}"/>
    <cellStyle name="20 % - Akzent1 3 5" xfId="312" xr:uid="{00000000-0005-0000-0000-00001B000000}"/>
    <cellStyle name="20 % - Akzent1 3 6" xfId="732" xr:uid="{00000000-0005-0000-0000-00001C000000}"/>
    <cellStyle name="20 % - Akzent1 4" xfId="74" xr:uid="{00000000-0005-0000-0000-00001D000000}"/>
    <cellStyle name="20 % - Akzent1 4 2" xfId="242" xr:uid="{00000000-0005-0000-0000-00001E000000}"/>
    <cellStyle name="20 % - Akzent1 4 2 2" xfId="662" xr:uid="{00000000-0005-0000-0000-00001F000000}"/>
    <cellStyle name="20 % - Akzent1 4 2 2 2" xfId="1082" xr:uid="{00000000-0005-0000-0000-000020000000}"/>
    <cellStyle name="20 % - Akzent1 4 2 3" xfId="410" xr:uid="{00000000-0005-0000-0000-000021000000}"/>
    <cellStyle name="20 % - Akzent1 4 2 4" xfId="830" xr:uid="{00000000-0005-0000-0000-000022000000}"/>
    <cellStyle name="20 % - Akzent1 4 3" xfId="158" xr:uid="{00000000-0005-0000-0000-000023000000}"/>
    <cellStyle name="20 % - Akzent1 4 3 2" xfId="494" xr:uid="{00000000-0005-0000-0000-000024000000}"/>
    <cellStyle name="20 % - Akzent1 4 3 3" xfId="914" xr:uid="{00000000-0005-0000-0000-000025000000}"/>
    <cellStyle name="20 % - Akzent1 4 4" xfId="578" xr:uid="{00000000-0005-0000-0000-000026000000}"/>
    <cellStyle name="20 % - Akzent1 4 4 2" xfId="998" xr:uid="{00000000-0005-0000-0000-000027000000}"/>
    <cellStyle name="20 % - Akzent1 4 5" xfId="326" xr:uid="{00000000-0005-0000-0000-000028000000}"/>
    <cellStyle name="20 % - Akzent1 4 6" xfId="746" xr:uid="{00000000-0005-0000-0000-000029000000}"/>
    <cellStyle name="20 % - Akzent1 5" xfId="88" xr:uid="{00000000-0005-0000-0000-00002A000000}"/>
    <cellStyle name="20 % - Akzent1 5 2" xfId="256" xr:uid="{00000000-0005-0000-0000-00002B000000}"/>
    <cellStyle name="20 % - Akzent1 5 2 2" xfId="676" xr:uid="{00000000-0005-0000-0000-00002C000000}"/>
    <cellStyle name="20 % - Akzent1 5 2 2 2" xfId="1096" xr:uid="{00000000-0005-0000-0000-00002D000000}"/>
    <cellStyle name="20 % - Akzent1 5 2 3" xfId="424" xr:uid="{00000000-0005-0000-0000-00002E000000}"/>
    <cellStyle name="20 % - Akzent1 5 2 4" xfId="844" xr:uid="{00000000-0005-0000-0000-00002F000000}"/>
    <cellStyle name="20 % - Akzent1 5 3" xfId="172" xr:uid="{00000000-0005-0000-0000-000030000000}"/>
    <cellStyle name="20 % - Akzent1 5 3 2" xfId="508" xr:uid="{00000000-0005-0000-0000-000031000000}"/>
    <cellStyle name="20 % - Akzent1 5 3 3" xfId="928" xr:uid="{00000000-0005-0000-0000-000032000000}"/>
    <cellStyle name="20 % - Akzent1 5 4" xfId="592" xr:uid="{00000000-0005-0000-0000-000033000000}"/>
    <cellStyle name="20 % - Akzent1 5 4 2" xfId="1012" xr:uid="{00000000-0005-0000-0000-000034000000}"/>
    <cellStyle name="20 % - Akzent1 5 5" xfId="340" xr:uid="{00000000-0005-0000-0000-000035000000}"/>
    <cellStyle name="20 % - Akzent1 5 6" xfId="760" xr:uid="{00000000-0005-0000-0000-000036000000}"/>
    <cellStyle name="20 % - Akzent1 6" xfId="102" xr:uid="{00000000-0005-0000-0000-000037000000}"/>
    <cellStyle name="20 % - Akzent1 6 2" xfId="270" xr:uid="{00000000-0005-0000-0000-000038000000}"/>
    <cellStyle name="20 % - Akzent1 6 2 2" xfId="690" xr:uid="{00000000-0005-0000-0000-000039000000}"/>
    <cellStyle name="20 % - Akzent1 6 2 2 2" xfId="1110" xr:uid="{00000000-0005-0000-0000-00003A000000}"/>
    <cellStyle name="20 % - Akzent1 6 2 3" xfId="438" xr:uid="{00000000-0005-0000-0000-00003B000000}"/>
    <cellStyle name="20 % - Akzent1 6 2 4" xfId="858" xr:uid="{00000000-0005-0000-0000-00003C000000}"/>
    <cellStyle name="20 % - Akzent1 6 3" xfId="186" xr:uid="{00000000-0005-0000-0000-00003D000000}"/>
    <cellStyle name="20 % - Akzent1 6 3 2" xfId="522" xr:uid="{00000000-0005-0000-0000-00003E000000}"/>
    <cellStyle name="20 % - Akzent1 6 3 3" xfId="942" xr:uid="{00000000-0005-0000-0000-00003F000000}"/>
    <cellStyle name="20 % - Akzent1 6 4" xfId="606" xr:uid="{00000000-0005-0000-0000-000040000000}"/>
    <cellStyle name="20 % - Akzent1 6 4 2" xfId="1026" xr:uid="{00000000-0005-0000-0000-000041000000}"/>
    <cellStyle name="20 % - Akzent1 6 5" xfId="354" xr:uid="{00000000-0005-0000-0000-000042000000}"/>
    <cellStyle name="20 % - Akzent1 6 6" xfId="774" xr:uid="{00000000-0005-0000-0000-000043000000}"/>
    <cellStyle name="20 % - Akzent1 7" xfId="198" xr:uid="{00000000-0005-0000-0000-000044000000}"/>
    <cellStyle name="20 % - Akzent1 7 2" xfId="618" xr:uid="{00000000-0005-0000-0000-000045000000}"/>
    <cellStyle name="20 % - Akzent1 7 2 2" xfId="1038" xr:uid="{00000000-0005-0000-0000-000046000000}"/>
    <cellStyle name="20 % - Akzent1 7 3" xfId="366" xr:uid="{00000000-0005-0000-0000-000047000000}"/>
    <cellStyle name="20 % - Akzent1 7 4" xfId="786" xr:uid="{00000000-0005-0000-0000-000048000000}"/>
    <cellStyle name="20 % - Akzent1 8" xfId="114" xr:uid="{00000000-0005-0000-0000-000049000000}"/>
    <cellStyle name="20 % - Akzent1 8 2" xfId="450" xr:uid="{00000000-0005-0000-0000-00004A000000}"/>
    <cellStyle name="20 % - Akzent1 8 3" xfId="870" xr:uid="{00000000-0005-0000-0000-00004B000000}"/>
    <cellStyle name="20 % - Akzent1 9" xfId="534" xr:uid="{00000000-0005-0000-0000-00004C000000}"/>
    <cellStyle name="20 % - Akzent1 9 2" xfId="954" xr:uid="{00000000-0005-0000-0000-00004D000000}"/>
    <cellStyle name="20 % - Akzent2" xfId="23" builtinId="34" customBuiltin="1"/>
    <cellStyle name="20 % - Akzent2 10" xfId="284" xr:uid="{00000000-0005-0000-0000-00004F000000}"/>
    <cellStyle name="20 % - Akzent2 11" xfId="704" xr:uid="{00000000-0005-0000-0000-000050000000}"/>
    <cellStyle name="20 % - Akzent2 2" xfId="48" xr:uid="{00000000-0005-0000-0000-000051000000}"/>
    <cellStyle name="20 % - Akzent2 2 2" xfId="216" xr:uid="{00000000-0005-0000-0000-000052000000}"/>
    <cellStyle name="20 % - Akzent2 2 2 2" xfId="636" xr:uid="{00000000-0005-0000-0000-000053000000}"/>
    <cellStyle name="20 % - Akzent2 2 2 2 2" xfId="1056" xr:uid="{00000000-0005-0000-0000-000054000000}"/>
    <cellStyle name="20 % - Akzent2 2 2 3" xfId="384" xr:uid="{00000000-0005-0000-0000-000055000000}"/>
    <cellStyle name="20 % - Akzent2 2 2 4" xfId="804" xr:uid="{00000000-0005-0000-0000-000056000000}"/>
    <cellStyle name="20 % - Akzent2 2 3" xfId="132" xr:uid="{00000000-0005-0000-0000-000057000000}"/>
    <cellStyle name="20 % - Akzent2 2 3 2" xfId="468" xr:uid="{00000000-0005-0000-0000-000058000000}"/>
    <cellStyle name="20 % - Akzent2 2 3 3" xfId="888" xr:uid="{00000000-0005-0000-0000-000059000000}"/>
    <cellStyle name="20 % - Akzent2 2 4" xfId="552" xr:uid="{00000000-0005-0000-0000-00005A000000}"/>
    <cellStyle name="20 % - Akzent2 2 4 2" xfId="972" xr:uid="{00000000-0005-0000-0000-00005B000000}"/>
    <cellStyle name="20 % - Akzent2 2 5" xfId="300" xr:uid="{00000000-0005-0000-0000-00005C000000}"/>
    <cellStyle name="20 % - Akzent2 2 6" xfId="720" xr:uid="{00000000-0005-0000-0000-00005D000000}"/>
    <cellStyle name="20 % - Akzent2 3" xfId="62" xr:uid="{00000000-0005-0000-0000-00005E000000}"/>
    <cellStyle name="20 % - Akzent2 3 2" xfId="230" xr:uid="{00000000-0005-0000-0000-00005F000000}"/>
    <cellStyle name="20 % - Akzent2 3 2 2" xfId="650" xr:uid="{00000000-0005-0000-0000-000060000000}"/>
    <cellStyle name="20 % - Akzent2 3 2 2 2" xfId="1070" xr:uid="{00000000-0005-0000-0000-000061000000}"/>
    <cellStyle name="20 % - Akzent2 3 2 3" xfId="398" xr:uid="{00000000-0005-0000-0000-000062000000}"/>
    <cellStyle name="20 % - Akzent2 3 2 4" xfId="818" xr:uid="{00000000-0005-0000-0000-000063000000}"/>
    <cellStyle name="20 % - Akzent2 3 3" xfId="146" xr:uid="{00000000-0005-0000-0000-000064000000}"/>
    <cellStyle name="20 % - Akzent2 3 3 2" xfId="482" xr:uid="{00000000-0005-0000-0000-000065000000}"/>
    <cellStyle name="20 % - Akzent2 3 3 3" xfId="902" xr:uid="{00000000-0005-0000-0000-000066000000}"/>
    <cellStyle name="20 % - Akzent2 3 4" xfId="566" xr:uid="{00000000-0005-0000-0000-000067000000}"/>
    <cellStyle name="20 % - Akzent2 3 4 2" xfId="986" xr:uid="{00000000-0005-0000-0000-000068000000}"/>
    <cellStyle name="20 % - Akzent2 3 5" xfId="314" xr:uid="{00000000-0005-0000-0000-000069000000}"/>
    <cellStyle name="20 % - Akzent2 3 6" xfId="734" xr:uid="{00000000-0005-0000-0000-00006A000000}"/>
    <cellStyle name="20 % - Akzent2 4" xfId="76" xr:uid="{00000000-0005-0000-0000-00006B000000}"/>
    <cellStyle name="20 % - Akzent2 4 2" xfId="244" xr:uid="{00000000-0005-0000-0000-00006C000000}"/>
    <cellStyle name="20 % - Akzent2 4 2 2" xfId="664" xr:uid="{00000000-0005-0000-0000-00006D000000}"/>
    <cellStyle name="20 % - Akzent2 4 2 2 2" xfId="1084" xr:uid="{00000000-0005-0000-0000-00006E000000}"/>
    <cellStyle name="20 % - Akzent2 4 2 3" xfId="412" xr:uid="{00000000-0005-0000-0000-00006F000000}"/>
    <cellStyle name="20 % - Akzent2 4 2 4" xfId="832" xr:uid="{00000000-0005-0000-0000-000070000000}"/>
    <cellStyle name="20 % - Akzent2 4 3" xfId="160" xr:uid="{00000000-0005-0000-0000-000071000000}"/>
    <cellStyle name="20 % - Akzent2 4 3 2" xfId="496" xr:uid="{00000000-0005-0000-0000-000072000000}"/>
    <cellStyle name="20 % - Akzent2 4 3 3" xfId="916" xr:uid="{00000000-0005-0000-0000-000073000000}"/>
    <cellStyle name="20 % - Akzent2 4 4" xfId="580" xr:uid="{00000000-0005-0000-0000-000074000000}"/>
    <cellStyle name="20 % - Akzent2 4 4 2" xfId="1000" xr:uid="{00000000-0005-0000-0000-000075000000}"/>
    <cellStyle name="20 % - Akzent2 4 5" xfId="328" xr:uid="{00000000-0005-0000-0000-000076000000}"/>
    <cellStyle name="20 % - Akzent2 4 6" xfId="748" xr:uid="{00000000-0005-0000-0000-000077000000}"/>
    <cellStyle name="20 % - Akzent2 5" xfId="90" xr:uid="{00000000-0005-0000-0000-000078000000}"/>
    <cellStyle name="20 % - Akzent2 5 2" xfId="258" xr:uid="{00000000-0005-0000-0000-000079000000}"/>
    <cellStyle name="20 % - Akzent2 5 2 2" xfId="678" xr:uid="{00000000-0005-0000-0000-00007A000000}"/>
    <cellStyle name="20 % - Akzent2 5 2 2 2" xfId="1098" xr:uid="{00000000-0005-0000-0000-00007B000000}"/>
    <cellStyle name="20 % - Akzent2 5 2 3" xfId="426" xr:uid="{00000000-0005-0000-0000-00007C000000}"/>
    <cellStyle name="20 % - Akzent2 5 2 4" xfId="846" xr:uid="{00000000-0005-0000-0000-00007D000000}"/>
    <cellStyle name="20 % - Akzent2 5 3" xfId="174" xr:uid="{00000000-0005-0000-0000-00007E000000}"/>
    <cellStyle name="20 % - Akzent2 5 3 2" xfId="510" xr:uid="{00000000-0005-0000-0000-00007F000000}"/>
    <cellStyle name="20 % - Akzent2 5 3 3" xfId="930" xr:uid="{00000000-0005-0000-0000-000080000000}"/>
    <cellStyle name="20 % - Akzent2 5 4" xfId="594" xr:uid="{00000000-0005-0000-0000-000081000000}"/>
    <cellStyle name="20 % - Akzent2 5 4 2" xfId="1014" xr:uid="{00000000-0005-0000-0000-000082000000}"/>
    <cellStyle name="20 % - Akzent2 5 5" xfId="342" xr:uid="{00000000-0005-0000-0000-000083000000}"/>
    <cellStyle name="20 % - Akzent2 5 6" xfId="762" xr:uid="{00000000-0005-0000-0000-000084000000}"/>
    <cellStyle name="20 % - Akzent2 6" xfId="104" xr:uid="{00000000-0005-0000-0000-000085000000}"/>
    <cellStyle name="20 % - Akzent2 6 2" xfId="272" xr:uid="{00000000-0005-0000-0000-000086000000}"/>
    <cellStyle name="20 % - Akzent2 6 2 2" xfId="692" xr:uid="{00000000-0005-0000-0000-000087000000}"/>
    <cellStyle name="20 % - Akzent2 6 2 2 2" xfId="1112" xr:uid="{00000000-0005-0000-0000-000088000000}"/>
    <cellStyle name="20 % - Akzent2 6 2 3" xfId="440" xr:uid="{00000000-0005-0000-0000-000089000000}"/>
    <cellStyle name="20 % - Akzent2 6 2 4" xfId="860" xr:uid="{00000000-0005-0000-0000-00008A000000}"/>
    <cellStyle name="20 % - Akzent2 6 3" xfId="188" xr:uid="{00000000-0005-0000-0000-00008B000000}"/>
    <cellStyle name="20 % - Akzent2 6 3 2" xfId="524" xr:uid="{00000000-0005-0000-0000-00008C000000}"/>
    <cellStyle name="20 % - Akzent2 6 3 3" xfId="944" xr:uid="{00000000-0005-0000-0000-00008D000000}"/>
    <cellStyle name="20 % - Akzent2 6 4" xfId="608" xr:uid="{00000000-0005-0000-0000-00008E000000}"/>
    <cellStyle name="20 % - Akzent2 6 4 2" xfId="1028" xr:uid="{00000000-0005-0000-0000-00008F000000}"/>
    <cellStyle name="20 % - Akzent2 6 5" xfId="356" xr:uid="{00000000-0005-0000-0000-000090000000}"/>
    <cellStyle name="20 % - Akzent2 6 6" xfId="776" xr:uid="{00000000-0005-0000-0000-000091000000}"/>
    <cellStyle name="20 % - Akzent2 7" xfId="200" xr:uid="{00000000-0005-0000-0000-000092000000}"/>
    <cellStyle name="20 % - Akzent2 7 2" xfId="620" xr:uid="{00000000-0005-0000-0000-000093000000}"/>
    <cellStyle name="20 % - Akzent2 7 2 2" xfId="1040" xr:uid="{00000000-0005-0000-0000-000094000000}"/>
    <cellStyle name="20 % - Akzent2 7 3" xfId="368" xr:uid="{00000000-0005-0000-0000-000095000000}"/>
    <cellStyle name="20 % - Akzent2 7 4" xfId="788" xr:uid="{00000000-0005-0000-0000-000096000000}"/>
    <cellStyle name="20 % - Akzent2 8" xfId="116" xr:uid="{00000000-0005-0000-0000-000097000000}"/>
    <cellStyle name="20 % - Akzent2 8 2" xfId="452" xr:uid="{00000000-0005-0000-0000-000098000000}"/>
    <cellStyle name="20 % - Akzent2 8 3" xfId="872" xr:uid="{00000000-0005-0000-0000-000099000000}"/>
    <cellStyle name="20 % - Akzent2 9" xfId="536" xr:uid="{00000000-0005-0000-0000-00009A000000}"/>
    <cellStyle name="20 % - Akzent2 9 2" xfId="956" xr:uid="{00000000-0005-0000-0000-00009B000000}"/>
    <cellStyle name="20 % - Akzent3" xfId="27" builtinId="38" customBuiltin="1"/>
    <cellStyle name="20 % - Akzent3 10" xfId="286" xr:uid="{00000000-0005-0000-0000-00009D000000}"/>
    <cellStyle name="20 % - Akzent3 11" xfId="706" xr:uid="{00000000-0005-0000-0000-00009E000000}"/>
    <cellStyle name="20 % - Akzent3 2" xfId="50" xr:uid="{00000000-0005-0000-0000-00009F000000}"/>
    <cellStyle name="20 % - Akzent3 2 2" xfId="218" xr:uid="{00000000-0005-0000-0000-0000A0000000}"/>
    <cellStyle name="20 % - Akzent3 2 2 2" xfId="638" xr:uid="{00000000-0005-0000-0000-0000A1000000}"/>
    <cellStyle name="20 % - Akzent3 2 2 2 2" xfId="1058" xr:uid="{00000000-0005-0000-0000-0000A2000000}"/>
    <cellStyle name="20 % - Akzent3 2 2 3" xfId="386" xr:uid="{00000000-0005-0000-0000-0000A3000000}"/>
    <cellStyle name="20 % - Akzent3 2 2 4" xfId="806" xr:uid="{00000000-0005-0000-0000-0000A4000000}"/>
    <cellStyle name="20 % - Akzent3 2 3" xfId="134" xr:uid="{00000000-0005-0000-0000-0000A5000000}"/>
    <cellStyle name="20 % - Akzent3 2 3 2" xfId="470" xr:uid="{00000000-0005-0000-0000-0000A6000000}"/>
    <cellStyle name="20 % - Akzent3 2 3 3" xfId="890" xr:uid="{00000000-0005-0000-0000-0000A7000000}"/>
    <cellStyle name="20 % - Akzent3 2 4" xfId="554" xr:uid="{00000000-0005-0000-0000-0000A8000000}"/>
    <cellStyle name="20 % - Akzent3 2 4 2" xfId="974" xr:uid="{00000000-0005-0000-0000-0000A9000000}"/>
    <cellStyle name="20 % - Akzent3 2 5" xfId="302" xr:uid="{00000000-0005-0000-0000-0000AA000000}"/>
    <cellStyle name="20 % - Akzent3 2 6" xfId="722" xr:uid="{00000000-0005-0000-0000-0000AB000000}"/>
    <cellStyle name="20 % - Akzent3 3" xfId="64" xr:uid="{00000000-0005-0000-0000-0000AC000000}"/>
    <cellStyle name="20 % - Akzent3 3 2" xfId="232" xr:uid="{00000000-0005-0000-0000-0000AD000000}"/>
    <cellStyle name="20 % - Akzent3 3 2 2" xfId="652" xr:uid="{00000000-0005-0000-0000-0000AE000000}"/>
    <cellStyle name="20 % - Akzent3 3 2 2 2" xfId="1072" xr:uid="{00000000-0005-0000-0000-0000AF000000}"/>
    <cellStyle name="20 % - Akzent3 3 2 3" xfId="400" xr:uid="{00000000-0005-0000-0000-0000B0000000}"/>
    <cellStyle name="20 % - Akzent3 3 2 4" xfId="820" xr:uid="{00000000-0005-0000-0000-0000B1000000}"/>
    <cellStyle name="20 % - Akzent3 3 3" xfId="148" xr:uid="{00000000-0005-0000-0000-0000B2000000}"/>
    <cellStyle name="20 % - Akzent3 3 3 2" xfId="484" xr:uid="{00000000-0005-0000-0000-0000B3000000}"/>
    <cellStyle name="20 % - Akzent3 3 3 3" xfId="904" xr:uid="{00000000-0005-0000-0000-0000B4000000}"/>
    <cellStyle name="20 % - Akzent3 3 4" xfId="568" xr:uid="{00000000-0005-0000-0000-0000B5000000}"/>
    <cellStyle name="20 % - Akzent3 3 4 2" xfId="988" xr:uid="{00000000-0005-0000-0000-0000B6000000}"/>
    <cellStyle name="20 % - Akzent3 3 5" xfId="316" xr:uid="{00000000-0005-0000-0000-0000B7000000}"/>
    <cellStyle name="20 % - Akzent3 3 6" xfId="736" xr:uid="{00000000-0005-0000-0000-0000B8000000}"/>
    <cellStyle name="20 % - Akzent3 4" xfId="78" xr:uid="{00000000-0005-0000-0000-0000B9000000}"/>
    <cellStyle name="20 % - Akzent3 4 2" xfId="246" xr:uid="{00000000-0005-0000-0000-0000BA000000}"/>
    <cellStyle name="20 % - Akzent3 4 2 2" xfId="666" xr:uid="{00000000-0005-0000-0000-0000BB000000}"/>
    <cellStyle name="20 % - Akzent3 4 2 2 2" xfId="1086" xr:uid="{00000000-0005-0000-0000-0000BC000000}"/>
    <cellStyle name="20 % - Akzent3 4 2 3" xfId="414" xr:uid="{00000000-0005-0000-0000-0000BD000000}"/>
    <cellStyle name="20 % - Akzent3 4 2 4" xfId="834" xr:uid="{00000000-0005-0000-0000-0000BE000000}"/>
    <cellStyle name="20 % - Akzent3 4 3" xfId="162" xr:uid="{00000000-0005-0000-0000-0000BF000000}"/>
    <cellStyle name="20 % - Akzent3 4 3 2" xfId="498" xr:uid="{00000000-0005-0000-0000-0000C0000000}"/>
    <cellStyle name="20 % - Akzent3 4 3 3" xfId="918" xr:uid="{00000000-0005-0000-0000-0000C1000000}"/>
    <cellStyle name="20 % - Akzent3 4 4" xfId="582" xr:uid="{00000000-0005-0000-0000-0000C2000000}"/>
    <cellStyle name="20 % - Akzent3 4 4 2" xfId="1002" xr:uid="{00000000-0005-0000-0000-0000C3000000}"/>
    <cellStyle name="20 % - Akzent3 4 5" xfId="330" xr:uid="{00000000-0005-0000-0000-0000C4000000}"/>
    <cellStyle name="20 % - Akzent3 4 6" xfId="750" xr:uid="{00000000-0005-0000-0000-0000C5000000}"/>
    <cellStyle name="20 % - Akzent3 5" xfId="92" xr:uid="{00000000-0005-0000-0000-0000C6000000}"/>
    <cellStyle name="20 % - Akzent3 5 2" xfId="260" xr:uid="{00000000-0005-0000-0000-0000C7000000}"/>
    <cellStyle name="20 % - Akzent3 5 2 2" xfId="680" xr:uid="{00000000-0005-0000-0000-0000C8000000}"/>
    <cellStyle name="20 % - Akzent3 5 2 2 2" xfId="1100" xr:uid="{00000000-0005-0000-0000-0000C9000000}"/>
    <cellStyle name="20 % - Akzent3 5 2 3" xfId="428" xr:uid="{00000000-0005-0000-0000-0000CA000000}"/>
    <cellStyle name="20 % - Akzent3 5 2 4" xfId="848" xr:uid="{00000000-0005-0000-0000-0000CB000000}"/>
    <cellStyle name="20 % - Akzent3 5 3" xfId="176" xr:uid="{00000000-0005-0000-0000-0000CC000000}"/>
    <cellStyle name="20 % - Akzent3 5 3 2" xfId="512" xr:uid="{00000000-0005-0000-0000-0000CD000000}"/>
    <cellStyle name="20 % - Akzent3 5 3 3" xfId="932" xr:uid="{00000000-0005-0000-0000-0000CE000000}"/>
    <cellStyle name="20 % - Akzent3 5 4" xfId="596" xr:uid="{00000000-0005-0000-0000-0000CF000000}"/>
    <cellStyle name="20 % - Akzent3 5 4 2" xfId="1016" xr:uid="{00000000-0005-0000-0000-0000D0000000}"/>
    <cellStyle name="20 % - Akzent3 5 5" xfId="344" xr:uid="{00000000-0005-0000-0000-0000D1000000}"/>
    <cellStyle name="20 % - Akzent3 5 6" xfId="764" xr:uid="{00000000-0005-0000-0000-0000D2000000}"/>
    <cellStyle name="20 % - Akzent3 6" xfId="106" xr:uid="{00000000-0005-0000-0000-0000D3000000}"/>
    <cellStyle name="20 % - Akzent3 6 2" xfId="274" xr:uid="{00000000-0005-0000-0000-0000D4000000}"/>
    <cellStyle name="20 % - Akzent3 6 2 2" xfId="694" xr:uid="{00000000-0005-0000-0000-0000D5000000}"/>
    <cellStyle name="20 % - Akzent3 6 2 2 2" xfId="1114" xr:uid="{00000000-0005-0000-0000-0000D6000000}"/>
    <cellStyle name="20 % - Akzent3 6 2 3" xfId="442" xr:uid="{00000000-0005-0000-0000-0000D7000000}"/>
    <cellStyle name="20 % - Akzent3 6 2 4" xfId="862" xr:uid="{00000000-0005-0000-0000-0000D8000000}"/>
    <cellStyle name="20 % - Akzent3 6 3" xfId="190" xr:uid="{00000000-0005-0000-0000-0000D9000000}"/>
    <cellStyle name="20 % - Akzent3 6 3 2" xfId="526" xr:uid="{00000000-0005-0000-0000-0000DA000000}"/>
    <cellStyle name="20 % - Akzent3 6 3 3" xfId="946" xr:uid="{00000000-0005-0000-0000-0000DB000000}"/>
    <cellStyle name="20 % - Akzent3 6 4" xfId="610" xr:uid="{00000000-0005-0000-0000-0000DC000000}"/>
    <cellStyle name="20 % - Akzent3 6 4 2" xfId="1030" xr:uid="{00000000-0005-0000-0000-0000DD000000}"/>
    <cellStyle name="20 % - Akzent3 6 5" xfId="358" xr:uid="{00000000-0005-0000-0000-0000DE000000}"/>
    <cellStyle name="20 % - Akzent3 6 6" xfId="778" xr:uid="{00000000-0005-0000-0000-0000DF000000}"/>
    <cellStyle name="20 % - Akzent3 7" xfId="202" xr:uid="{00000000-0005-0000-0000-0000E0000000}"/>
    <cellStyle name="20 % - Akzent3 7 2" xfId="622" xr:uid="{00000000-0005-0000-0000-0000E1000000}"/>
    <cellStyle name="20 % - Akzent3 7 2 2" xfId="1042" xr:uid="{00000000-0005-0000-0000-0000E2000000}"/>
    <cellStyle name="20 % - Akzent3 7 3" xfId="370" xr:uid="{00000000-0005-0000-0000-0000E3000000}"/>
    <cellStyle name="20 % - Akzent3 7 4" xfId="790" xr:uid="{00000000-0005-0000-0000-0000E4000000}"/>
    <cellStyle name="20 % - Akzent3 8" xfId="118" xr:uid="{00000000-0005-0000-0000-0000E5000000}"/>
    <cellStyle name="20 % - Akzent3 8 2" xfId="454" xr:uid="{00000000-0005-0000-0000-0000E6000000}"/>
    <cellStyle name="20 % - Akzent3 8 3" xfId="874" xr:uid="{00000000-0005-0000-0000-0000E7000000}"/>
    <cellStyle name="20 % - Akzent3 9" xfId="538" xr:uid="{00000000-0005-0000-0000-0000E8000000}"/>
    <cellStyle name="20 % - Akzent3 9 2" xfId="958" xr:uid="{00000000-0005-0000-0000-0000E9000000}"/>
    <cellStyle name="20 % - Akzent4" xfId="31" builtinId="42" customBuiltin="1"/>
    <cellStyle name="20 % - Akzent4 10" xfId="288" xr:uid="{00000000-0005-0000-0000-0000EB000000}"/>
    <cellStyle name="20 % - Akzent4 11" xfId="708" xr:uid="{00000000-0005-0000-0000-0000EC000000}"/>
    <cellStyle name="20 % - Akzent4 2" xfId="52" xr:uid="{00000000-0005-0000-0000-0000ED000000}"/>
    <cellStyle name="20 % - Akzent4 2 2" xfId="220" xr:uid="{00000000-0005-0000-0000-0000EE000000}"/>
    <cellStyle name="20 % - Akzent4 2 2 2" xfId="640" xr:uid="{00000000-0005-0000-0000-0000EF000000}"/>
    <cellStyle name="20 % - Akzent4 2 2 2 2" xfId="1060" xr:uid="{00000000-0005-0000-0000-0000F0000000}"/>
    <cellStyle name="20 % - Akzent4 2 2 3" xfId="388" xr:uid="{00000000-0005-0000-0000-0000F1000000}"/>
    <cellStyle name="20 % - Akzent4 2 2 4" xfId="808" xr:uid="{00000000-0005-0000-0000-0000F2000000}"/>
    <cellStyle name="20 % - Akzent4 2 3" xfId="136" xr:uid="{00000000-0005-0000-0000-0000F3000000}"/>
    <cellStyle name="20 % - Akzent4 2 3 2" xfId="472" xr:uid="{00000000-0005-0000-0000-0000F4000000}"/>
    <cellStyle name="20 % - Akzent4 2 3 3" xfId="892" xr:uid="{00000000-0005-0000-0000-0000F5000000}"/>
    <cellStyle name="20 % - Akzent4 2 4" xfId="556" xr:uid="{00000000-0005-0000-0000-0000F6000000}"/>
    <cellStyle name="20 % - Akzent4 2 4 2" xfId="976" xr:uid="{00000000-0005-0000-0000-0000F7000000}"/>
    <cellStyle name="20 % - Akzent4 2 5" xfId="304" xr:uid="{00000000-0005-0000-0000-0000F8000000}"/>
    <cellStyle name="20 % - Akzent4 2 6" xfId="724" xr:uid="{00000000-0005-0000-0000-0000F9000000}"/>
    <cellStyle name="20 % - Akzent4 3" xfId="66" xr:uid="{00000000-0005-0000-0000-0000FA000000}"/>
    <cellStyle name="20 % - Akzent4 3 2" xfId="234" xr:uid="{00000000-0005-0000-0000-0000FB000000}"/>
    <cellStyle name="20 % - Akzent4 3 2 2" xfId="654" xr:uid="{00000000-0005-0000-0000-0000FC000000}"/>
    <cellStyle name="20 % - Akzent4 3 2 2 2" xfId="1074" xr:uid="{00000000-0005-0000-0000-0000FD000000}"/>
    <cellStyle name="20 % - Akzent4 3 2 3" xfId="402" xr:uid="{00000000-0005-0000-0000-0000FE000000}"/>
    <cellStyle name="20 % - Akzent4 3 2 4" xfId="822" xr:uid="{00000000-0005-0000-0000-0000FF000000}"/>
    <cellStyle name="20 % - Akzent4 3 3" xfId="150" xr:uid="{00000000-0005-0000-0000-000000010000}"/>
    <cellStyle name="20 % - Akzent4 3 3 2" xfId="486" xr:uid="{00000000-0005-0000-0000-000001010000}"/>
    <cellStyle name="20 % - Akzent4 3 3 3" xfId="906" xr:uid="{00000000-0005-0000-0000-000002010000}"/>
    <cellStyle name="20 % - Akzent4 3 4" xfId="570" xr:uid="{00000000-0005-0000-0000-000003010000}"/>
    <cellStyle name="20 % - Akzent4 3 4 2" xfId="990" xr:uid="{00000000-0005-0000-0000-000004010000}"/>
    <cellStyle name="20 % - Akzent4 3 5" xfId="318" xr:uid="{00000000-0005-0000-0000-000005010000}"/>
    <cellStyle name="20 % - Akzent4 3 6" xfId="738" xr:uid="{00000000-0005-0000-0000-000006010000}"/>
    <cellStyle name="20 % - Akzent4 4" xfId="80" xr:uid="{00000000-0005-0000-0000-000007010000}"/>
    <cellStyle name="20 % - Akzent4 4 2" xfId="248" xr:uid="{00000000-0005-0000-0000-000008010000}"/>
    <cellStyle name="20 % - Akzent4 4 2 2" xfId="668" xr:uid="{00000000-0005-0000-0000-000009010000}"/>
    <cellStyle name="20 % - Akzent4 4 2 2 2" xfId="1088" xr:uid="{00000000-0005-0000-0000-00000A010000}"/>
    <cellStyle name="20 % - Akzent4 4 2 3" xfId="416" xr:uid="{00000000-0005-0000-0000-00000B010000}"/>
    <cellStyle name="20 % - Akzent4 4 2 4" xfId="836" xr:uid="{00000000-0005-0000-0000-00000C010000}"/>
    <cellStyle name="20 % - Akzent4 4 3" xfId="164" xr:uid="{00000000-0005-0000-0000-00000D010000}"/>
    <cellStyle name="20 % - Akzent4 4 3 2" xfId="500" xr:uid="{00000000-0005-0000-0000-00000E010000}"/>
    <cellStyle name="20 % - Akzent4 4 3 3" xfId="920" xr:uid="{00000000-0005-0000-0000-00000F010000}"/>
    <cellStyle name="20 % - Akzent4 4 4" xfId="584" xr:uid="{00000000-0005-0000-0000-000010010000}"/>
    <cellStyle name="20 % - Akzent4 4 4 2" xfId="1004" xr:uid="{00000000-0005-0000-0000-000011010000}"/>
    <cellStyle name="20 % - Akzent4 4 5" xfId="332" xr:uid="{00000000-0005-0000-0000-000012010000}"/>
    <cellStyle name="20 % - Akzent4 4 6" xfId="752" xr:uid="{00000000-0005-0000-0000-000013010000}"/>
    <cellStyle name="20 % - Akzent4 5" xfId="94" xr:uid="{00000000-0005-0000-0000-000014010000}"/>
    <cellStyle name="20 % - Akzent4 5 2" xfId="262" xr:uid="{00000000-0005-0000-0000-000015010000}"/>
    <cellStyle name="20 % - Akzent4 5 2 2" xfId="682" xr:uid="{00000000-0005-0000-0000-000016010000}"/>
    <cellStyle name="20 % - Akzent4 5 2 2 2" xfId="1102" xr:uid="{00000000-0005-0000-0000-000017010000}"/>
    <cellStyle name="20 % - Akzent4 5 2 3" xfId="430" xr:uid="{00000000-0005-0000-0000-000018010000}"/>
    <cellStyle name="20 % - Akzent4 5 2 4" xfId="850" xr:uid="{00000000-0005-0000-0000-000019010000}"/>
    <cellStyle name="20 % - Akzent4 5 3" xfId="178" xr:uid="{00000000-0005-0000-0000-00001A010000}"/>
    <cellStyle name="20 % - Akzent4 5 3 2" xfId="514" xr:uid="{00000000-0005-0000-0000-00001B010000}"/>
    <cellStyle name="20 % - Akzent4 5 3 3" xfId="934" xr:uid="{00000000-0005-0000-0000-00001C010000}"/>
    <cellStyle name="20 % - Akzent4 5 4" xfId="598" xr:uid="{00000000-0005-0000-0000-00001D010000}"/>
    <cellStyle name="20 % - Akzent4 5 4 2" xfId="1018" xr:uid="{00000000-0005-0000-0000-00001E010000}"/>
    <cellStyle name="20 % - Akzent4 5 5" xfId="346" xr:uid="{00000000-0005-0000-0000-00001F010000}"/>
    <cellStyle name="20 % - Akzent4 5 6" xfId="766" xr:uid="{00000000-0005-0000-0000-000020010000}"/>
    <cellStyle name="20 % - Akzent4 6" xfId="108" xr:uid="{00000000-0005-0000-0000-000021010000}"/>
    <cellStyle name="20 % - Akzent4 6 2" xfId="276" xr:uid="{00000000-0005-0000-0000-000022010000}"/>
    <cellStyle name="20 % - Akzent4 6 2 2" xfId="696" xr:uid="{00000000-0005-0000-0000-000023010000}"/>
    <cellStyle name="20 % - Akzent4 6 2 2 2" xfId="1116" xr:uid="{00000000-0005-0000-0000-000024010000}"/>
    <cellStyle name="20 % - Akzent4 6 2 3" xfId="444" xr:uid="{00000000-0005-0000-0000-000025010000}"/>
    <cellStyle name="20 % - Akzent4 6 2 4" xfId="864" xr:uid="{00000000-0005-0000-0000-000026010000}"/>
    <cellStyle name="20 % - Akzent4 6 3" xfId="192" xr:uid="{00000000-0005-0000-0000-000027010000}"/>
    <cellStyle name="20 % - Akzent4 6 3 2" xfId="528" xr:uid="{00000000-0005-0000-0000-000028010000}"/>
    <cellStyle name="20 % - Akzent4 6 3 3" xfId="948" xr:uid="{00000000-0005-0000-0000-000029010000}"/>
    <cellStyle name="20 % - Akzent4 6 4" xfId="612" xr:uid="{00000000-0005-0000-0000-00002A010000}"/>
    <cellStyle name="20 % - Akzent4 6 4 2" xfId="1032" xr:uid="{00000000-0005-0000-0000-00002B010000}"/>
    <cellStyle name="20 % - Akzent4 6 5" xfId="360" xr:uid="{00000000-0005-0000-0000-00002C010000}"/>
    <cellStyle name="20 % - Akzent4 6 6" xfId="780" xr:uid="{00000000-0005-0000-0000-00002D010000}"/>
    <cellStyle name="20 % - Akzent4 7" xfId="204" xr:uid="{00000000-0005-0000-0000-00002E010000}"/>
    <cellStyle name="20 % - Akzent4 7 2" xfId="624" xr:uid="{00000000-0005-0000-0000-00002F010000}"/>
    <cellStyle name="20 % - Akzent4 7 2 2" xfId="1044" xr:uid="{00000000-0005-0000-0000-000030010000}"/>
    <cellStyle name="20 % - Akzent4 7 3" xfId="372" xr:uid="{00000000-0005-0000-0000-000031010000}"/>
    <cellStyle name="20 % - Akzent4 7 4" xfId="792" xr:uid="{00000000-0005-0000-0000-000032010000}"/>
    <cellStyle name="20 % - Akzent4 8" xfId="120" xr:uid="{00000000-0005-0000-0000-000033010000}"/>
    <cellStyle name="20 % - Akzent4 8 2" xfId="456" xr:uid="{00000000-0005-0000-0000-000034010000}"/>
    <cellStyle name="20 % - Akzent4 8 3" xfId="876" xr:uid="{00000000-0005-0000-0000-000035010000}"/>
    <cellStyle name="20 % - Akzent4 9" xfId="540" xr:uid="{00000000-0005-0000-0000-000036010000}"/>
    <cellStyle name="20 % - Akzent4 9 2" xfId="960" xr:uid="{00000000-0005-0000-0000-000037010000}"/>
    <cellStyle name="20 % - Akzent5" xfId="35" builtinId="46" customBuiltin="1"/>
    <cellStyle name="20 % - Akzent5 10" xfId="290" xr:uid="{00000000-0005-0000-0000-000039010000}"/>
    <cellStyle name="20 % - Akzent5 11" xfId="710" xr:uid="{00000000-0005-0000-0000-00003A010000}"/>
    <cellStyle name="20 % - Akzent5 2" xfId="54" xr:uid="{00000000-0005-0000-0000-00003B010000}"/>
    <cellStyle name="20 % - Akzent5 2 2" xfId="222" xr:uid="{00000000-0005-0000-0000-00003C010000}"/>
    <cellStyle name="20 % - Akzent5 2 2 2" xfId="642" xr:uid="{00000000-0005-0000-0000-00003D010000}"/>
    <cellStyle name="20 % - Akzent5 2 2 2 2" xfId="1062" xr:uid="{00000000-0005-0000-0000-00003E010000}"/>
    <cellStyle name="20 % - Akzent5 2 2 3" xfId="390" xr:uid="{00000000-0005-0000-0000-00003F010000}"/>
    <cellStyle name="20 % - Akzent5 2 2 4" xfId="810" xr:uid="{00000000-0005-0000-0000-000040010000}"/>
    <cellStyle name="20 % - Akzent5 2 3" xfId="138" xr:uid="{00000000-0005-0000-0000-000041010000}"/>
    <cellStyle name="20 % - Akzent5 2 3 2" xfId="474" xr:uid="{00000000-0005-0000-0000-000042010000}"/>
    <cellStyle name="20 % - Akzent5 2 3 3" xfId="894" xr:uid="{00000000-0005-0000-0000-000043010000}"/>
    <cellStyle name="20 % - Akzent5 2 4" xfId="558" xr:uid="{00000000-0005-0000-0000-000044010000}"/>
    <cellStyle name="20 % - Akzent5 2 4 2" xfId="978" xr:uid="{00000000-0005-0000-0000-000045010000}"/>
    <cellStyle name="20 % - Akzent5 2 5" xfId="306" xr:uid="{00000000-0005-0000-0000-000046010000}"/>
    <cellStyle name="20 % - Akzent5 2 6" xfId="726" xr:uid="{00000000-0005-0000-0000-000047010000}"/>
    <cellStyle name="20 % - Akzent5 3" xfId="68" xr:uid="{00000000-0005-0000-0000-000048010000}"/>
    <cellStyle name="20 % - Akzent5 3 2" xfId="236" xr:uid="{00000000-0005-0000-0000-000049010000}"/>
    <cellStyle name="20 % - Akzent5 3 2 2" xfId="656" xr:uid="{00000000-0005-0000-0000-00004A010000}"/>
    <cellStyle name="20 % - Akzent5 3 2 2 2" xfId="1076" xr:uid="{00000000-0005-0000-0000-00004B010000}"/>
    <cellStyle name="20 % - Akzent5 3 2 3" xfId="404" xr:uid="{00000000-0005-0000-0000-00004C010000}"/>
    <cellStyle name="20 % - Akzent5 3 2 4" xfId="824" xr:uid="{00000000-0005-0000-0000-00004D010000}"/>
    <cellStyle name="20 % - Akzent5 3 3" xfId="152" xr:uid="{00000000-0005-0000-0000-00004E010000}"/>
    <cellStyle name="20 % - Akzent5 3 3 2" xfId="488" xr:uid="{00000000-0005-0000-0000-00004F010000}"/>
    <cellStyle name="20 % - Akzent5 3 3 3" xfId="908" xr:uid="{00000000-0005-0000-0000-000050010000}"/>
    <cellStyle name="20 % - Akzent5 3 4" xfId="572" xr:uid="{00000000-0005-0000-0000-000051010000}"/>
    <cellStyle name="20 % - Akzent5 3 4 2" xfId="992" xr:uid="{00000000-0005-0000-0000-000052010000}"/>
    <cellStyle name="20 % - Akzent5 3 5" xfId="320" xr:uid="{00000000-0005-0000-0000-000053010000}"/>
    <cellStyle name="20 % - Akzent5 3 6" xfId="740" xr:uid="{00000000-0005-0000-0000-000054010000}"/>
    <cellStyle name="20 % - Akzent5 4" xfId="82" xr:uid="{00000000-0005-0000-0000-000055010000}"/>
    <cellStyle name="20 % - Akzent5 4 2" xfId="250" xr:uid="{00000000-0005-0000-0000-000056010000}"/>
    <cellStyle name="20 % - Akzent5 4 2 2" xfId="670" xr:uid="{00000000-0005-0000-0000-000057010000}"/>
    <cellStyle name="20 % - Akzent5 4 2 2 2" xfId="1090" xr:uid="{00000000-0005-0000-0000-000058010000}"/>
    <cellStyle name="20 % - Akzent5 4 2 3" xfId="418" xr:uid="{00000000-0005-0000-0000-000059010000}"/>
    <cellStyle name="20 % - Akzent5 4 2 4" xfId="838" xr:uid="{00000000-0005-0000-0000-00005A010000}"/>
    <cellStyle name="20 % - Akzent5 4 3" xfId="166" xr:uid="{00000000-0005-0000-0000-00005B010000}"/>
    <cellStyle name="20 % - Akzent5 4 3 2" xfId="502" xr:uid="{00000000-0005-0000-0000-00005C010000}"/>
    <cellStyle name="20 % - Akzent5 4 3 3" xfId="922" xr:uid="{00000000-0005-0000-0000-00005D010000}"/>
    <cellStyle name="20 % - Akzent5 4 4" xfId="586" xr:uid="{00000000-0005-0000-0000-00005E010000}"/>
    <cellStyle name="20 % - Akzent5 4 4 2" xfId="1006" xr:uid="{00000000-0005-0000-0000-00005F010000}"/>
    <cellStyle name="20 % - Akzent5 4 5" xfId="334" xr:uid="{00000000-0005-0000-0000-000060010000}"/>
    <cellStyle name="20 % - Akzent5 4 6" xfId="754" xr:uid="{00000000-0005-0000-0000-000061010000}"/>
    <cellStyle name="20 % - Akzent5 5" xfId="96" xr:uid="{00000000-0005-0000-0000-000062010000}"/>
    <cellStyle name="20 % - Akzent5 5 2" xfId="264" xr:uid="{00000000-0005-0000-0000-000063010000}"/>
    <cellStyle name="20 % - Akzent5 5 2 2" xfId="684" xr:uid="{00000000-0005-0000-0000-000064010000}"/>
    <cellStyle name="20 % - Akzent5 5 2 2 2" xfId="1104" xr:uid="{00000000-0005-0000-0000-000065010000}"/>
    <cellStyle name="20 % - Akzent5 5 2 3" xfId="432" xr:uid="{00000000-0005-0000-0000-000066010000}"/>
    <cellStyle name="20 % - Akzent5 5 2 4" xfId="852" xr:uid="{00000000-0005-0000-0000-000067010000}"/>
    <cellStyle name="20 % - Akzent5 5 3" xfId="180" xr:uid="{00000000-0005-0000-0000-000068010000}"/>
    <cellStyle name="20 % - Akzent5 5 3 2" xfId="516" xr:uid="{00000000-0005-0000-0000-000069010000}"/>
    <cellStyle name="20 % - Akzent5 5 3 3" xfId="936" xr:uid="{00000000-0005-0000-0000-00006A010000}"/>
    <cellStyle name="20 % - Akzent5 5 4" xfId="600" xr:uid="{00000000-0005-0000-0000-00006B010000}"/>
    <cellStyle name="20 % - Akzent5 5 4 2" xfId="1020" xr:uid="{00000000-0005-0000-0000-00006C010000}"/>
    <cellStyle name="20 % - Akzent5 5 5" xfId="348" xr:uid="{00000000-0005-0000-0000-00006D010000}"/>
    <cellStyle name="20 % - Akzent5 5 6" xfId="768" xr:uid="{00000000-0005-0000-0000-00006E010000}"/>
    <cellStyle name="20 % - Akzent5 6" xfId="110" xr:uid="{00000000-0005-0000-0000-00006F010000}"/>
    <cellStyle name="20 % - Akzent5 6 2" xfId="278" xr:uid="{00000000-0005-0000-0000-000070010000}"/>
    <cellStyle name="20 % - Akzent5 6 2 2" xfId="698" xr:uid="{00000000-0005-0000-0000-000071010000}"/>
    <cellStyle name="20 % - Akzent5 6 2 2 2" xfId="1118" xr:uid="{00000000-0005-0000-0000-000072010000}"/>
    <cellStyle name="20 % - Akzent5 6 2 3" xfId="446" xr:uid="{00000000-0005-0000-0000-000073010000}"/>
    <cellStyle name="20 % - Akzent5 6 2 4" xfId="866" xr:uid="{00000000-0005-0000-0000-000074010000}"/>
    <cellStyle name="20 % - Akzent5 6 3" xfId="194" xr:uid="{00000000-0005-0000-0000-000075010000}"/>
    <cellStyle name="20 % - Akzent5 6 3 2" xfId="530" xr:uid="{00000000-0005-0000-0000-000076010000}"/>
    <cellStyle name="20 % - Akzent5 6 3 3" xfId="950" xr:uid="{00000000-0005-0000-0000-000077010000}"/>
    <cellStyle name="20 % - Akzent5 6 4" xfId="614" xr:uid="{00000000-0005-0000-0000-000078010000}"/>
    <cellStyle name="20 % - Akzent5 6 4 2" xfId="1034" xr:uid="{00000000-0005-0000-0000-000079010000}"/>
    <cellStyle name="20 % - Akzent5 6 5" xfId="362" xr:uid="{00000000-0005-0000-0000-00007A010000}"/>
    <cellStyle name="20 % - Akzent5 6 6" xfId="782" xr:uid="{00000000-0005-0000-0000-00007B010000}"/>
    <cellStyle name="20 % - Akzent5 7" xfId="206" xr:uid="{00000000-0005-0000-0000-00007C010000}"/>
    <cellStyle name="20 % - Akzent5 7 2" xfId="626" xr:uid="{00000000-0005-0000-0000-00007D010000}"/>
    <cellStyle name="20 % - Akzent5 7 2 2" xfId="1046" xr:uid="{00000000-0005-0000-0000-00007E010000}"/>
    <cellStyle name="20 % - Akzent5 7 3" xfId="374" xr:uid="{00000000-0005-0000-0000-00007F010000}"/>
    <cellStyle name="20 % - Akzent5 7 4" xfId="794" xr:uid="{00000000-0005-0000-0000-000080010000}"/>
    <cellStyle name="20 % - Akzent5 8" xfId="122" xr:uid="{00000000-0005-0000-0000-000081010000}"/>
    <cellStyle name="20 % - Akzent5 8 2" xfId="458" xr:uid="{00000000-0005-0000-0000-000082010000}"/>
    <cellStyle name="20 % - Akzent5 8 3" xfId="878" xr:uid="{00000000-0005-0000-0000-000083010000}"/>
    <cellStyle name="20 % - Akzent5 9" xfId="542" xr:uid="{00000000-0005-0000-0000-000084010000}"/>
    <cellStyle name="20 % - Akzent5 9 2" xfId="962" xr:uid="{00000000-0005-0000-0000-000085010000}"/>
    <cellStyle name="20 % - Akzent6" xfId="39" builtinId="50" customBuiltin="1"/>
    <cellStyle name="20 % - Akzent6 10" xfId="292" xr:uid="{00000000-0005-0000-0000-000087010000}"/>
    <cellStyle name="20 % - Akzent6 11" xfId="712" xr:uid="{00000000-0005-0000-0000-000088010000}"/>
    <cellStyle name="20 % - Akzent6 2" xfId="56" xr:uid="{00000000-0005-0000-0000-000089010000}"/>
    <cellStyle name="20 % - Akzent6 2 2" xfId="224" xr:uid="{00000000-0005-0000-0000-00008A010000}"/>
    <cellStyle name="20 % - Akzent6 2 2 2" xfId="644" xr:uid="{00000000-0005-0000-0000-00008B010000}"/>
    <cellStyle name="20 % - Akzent6 2 2 2 2" xfId="1064" xr:uid="{00000000-0005-0000-0000-00008C010000}"/>
    <cellStyle name="20 % - Akzent6 2 2 3" xfId="392" xr:uid="{00000000-0005-0000-0000-00008D010000}"/>
    <cellStyle name="20 % - Akzent6 2 2 4" xfId="812" xr:uid="{00000000-0005-0000-0000-00008E010000}"/>
    <cellStyle name="20 % - Akzent6 2 3" xfId="140" xr:uid="{00000000-0005-0000-0000-00008F010000}"/>
    <cellStyle name="20 % - Akzent6 2 3 2" xfId="476" xr:uid="{00000000-0005-0000-0000-000090010000}"/>
    <cellStyle name="20 % - Akzent6 2 3 3" xfId="896" xr:uid="{00000000-0005-0000-0000-000091010000}"/>
    <cellStyle name="20 % - Akzent6 2 4" xfId="560" xr:uid="{00000000-0005-0000-0000-000092010000}"/>
    <cellStyle name="20 % - Akzent6 2 4 2" xfId="980" xr:uid="{00000000-0005-0000-0000-000093010000}"/>
    <cellStyle name="20 % - Akzent6 2 5" xfId="308" xr:uid="{00000000-0005-0000-0000-000094010000}"/>
    <cellStyle name="20 % - Akzent6 2 6" xfId="728" xr:uid="{00000000-0005-0000-0000-000095010000}"/>
    <cellStyle name="20 % - Akzent6 3" xfId="70" xr:uid="{00000000-0005-0000-0000-000096010000}"/>
    <cellStyle name="20 % - Akzent6 3 2" xfId="238" xr:uid="{00000000-0005-0000-0000-000097010000}"/>
    <cellStyle name="20 % - Akzent6 3 2 2" xfId="658" xr:uid="{00000000-0005-0000-0000-000098010000}"/>
    <cellStyle name="20 % - Akzent6 3 2 2 2" xfId="1078" xr:uid="{00000000-0005-0000-0000-000099010000}"/>
    <cellStyle name="20 % - Akzent6 3 2 3" xfId="406" xr:uid="{00000000-0005-0000-0000-00009A010000}"/>
    <cellStyle name="20 % - Akzent6 3 2 4" xfId="826" xr:uid="{00000000-0005-0000-0000-00009B010000}"/>
    <cellStyle name="20 % - Akzent6 3 3" xfId="154" xr:uid="{00000000-0005-0000-0000-00009C010000}"/>
    <cellStyle name="20 % - Akzent6 3 3 2" xfId="490" xr:uid="{00000000-0005-0000-0000-00009D010000}"/>
    <cellStyle name="20 % - Akzent6 3 3 3" xfId="910" xr:uid="{00000000-0005-0000-0000-00009E010000}"/>
    <cellStyle name="20 % - Akzent6 3 4" xfId="574" xr:uid="{00000000-0005-0000-0000-00009F010000}"/>
    <cellStyle name="20 % - Akzent6 3 4 2" xfId="994" xr:uid="{00000000-0005-0000-0000-0000A0010000}"/>
    <cellStyle name="20 % - Akzent6 3 5" xfId="322" xr:uid="{00000000-0005-0000-0000-0000A1010000}"/>
    <cellStyle name="20 % - Akzent6 3 6" xfId="742" xr:uid="{00000000-0005-0000-0000-0000A2010000}"/>
    <cellStyle name="20 % - Akzent6 4" xfId="84" xr:uid="{00000000-0005-0000-0000-0000A3010000}"/>
    <cellStyle name="20 % - Akzent6 4 2" xfId="252" xr:uid="{00000000-0005-0000-0000-0000A4010000}"/>
    <cellStyle name="20 % - Akzent6 4 2 2" xfId="672" xr:uid="{00000000-0005-0000-0000-0000A5010000}"/>
    <cellStyle name="20 % - Akzent6 4 2 2 2" xfId="1092" xr:uid="{00000000-0005-0000-0000-0000A6010000}"/>
    <cellStyle name="20 % - Akzent6 4 2 3" xfId="420" xr:uid="{00000000-0005-0000-0000-0000A7010000}"/>
    <cellStyle name="20 % - Akzent6 4 2 4" xfId="840" xr:uid="{00000000-0005-0000-0000-0000A8010000}"/>
    <cellStyle name="20 % - Akzent6 4 3" xfId="168" xr:uid="{00000000-0005-0000-0000-0000A9010000}"/>
    <cellStyle name="20 % - Akzent6 4 3 2" xfId="504" xr:uid="{00000000-0005-0000-0000-0000AA010000}"/>
    <cellStyle name="20 % - Akzent6 4 3 3" xfId="924" xr:uid="{00000000-0005-0000-0000-0000AB010000}"/>
    <cellStyle name="20 % - Akzent6 4 4" xfId="588" xr:uid="{00000000-0005-0000-0000-0000AC010000}"/>
    <cellStyle name="20 % - Akzent6 4 4 2" xfId="1008" xr:uid="{00000000-0005-0000-0000-0000AD010000}"/>
    <cellStyle name="20 % - Akzent6 4 5" xfId="336" xr:uid="{00000000-0005-0000-0000-0000AE010000}"/>
    <cellStyle name="20 % - Akzent6 4 6" xfId="756" xr:uid="{00000000-0005-0000-0000-0000AF010000}"/>
    <cellStyle name="20 % - Akzent6 5" xfId="98" xr:uid="{00000000-0005-0000-0000-0000B0010000}"/>
    <cellStyle name="20 % - Akzent6 5 2" xfId="266" xr:uid="{00000000-0005-0000-0000-0000B1010000}"/>
    <cellStyle name="20 % - Akzent6 5 2 2" xfId="686" xr:uid="{00000000-0005-0000-0000-0000B2010000}"/>
    <cellStyle name="20 % - Akzent6 5 2 2 2" xfId="1106" xr:uid="{00000000-0005-0000-0000-0000B3010000}"/>
    <cellStyle name="20 % - Akzent6 5 2 3" xfId="434" xr:uid="{00000000-0005-0000-0000-0000B4010000}"/>
    <cellStyle name="20 % - Akzent6 5 2 4" xfId="854" xr:uid="{00000000-0005-0000-0000-0000B5010000}"/>
    <cellStyle name="20 % - Akzent6 5 3" xfId="182" xr:uid="{00000000-0005-0000-0000-0000B6010000}"/>
    <cellStyle name="20 % - Akzent6 5 3 2" xfId="518" xr:uid="{00000000-0005-0000-0000-0000B7010000}"/>
    <cellStyle name="20 % - Akzent6 5 3 3" xfId="938" xr:uid="{00000000-0005-0000-0000-0000B8010000}"/>
    <cellStyle name="20 % - Akzent6 5 4" xfId="602" xr:uid="{00000000-0005-0000-0000-0000B9010000}"/>
    <cellStyle name="20 % - Akzent6 5 4 2" xfId="1022" xr:uid="{00000000-0005-0000-0000-0000BA010000}"/>
    <cellStyle name="20 % - Akzent6 5 5" xfId="350" xr:uid="{00000000-0005-0000-0000-0000BB010000}"/>
    <cellStyle name="20 % - Akzent6 5 6" xfId="770" xr:uid="{00000000-0005-0000-0000-0000BC010000}"/>
    <cellStyle name="20 % - Akzent6 6" xfId="112" xr:uid="{00000000-0005-0000-0000-0000BD010000}"/>
    <cellStyle name="20 % - Akzent6 6 2" xfId="280" xr:uid="{00000000-0005-0000-0000-0000BE010000}"/>
    <cellStyle name="20 % - Akzent6 6 2 2" xfId="700" xr:uid="{00000000-0005-0000-0000-0000BF010000}"/>
    <cellStyle name="20 % - Akzent6 6 2 2 2" xfId="1120" xr:uid="{00000000-0005-0000-0000-0000C0010000}"/>
    <cellStyle name="20 % - Akzent6 6 2 3" xfId="448" xr:uid="{00000000-0005-0000-0000-0000C1010000}"/>
    <cellStyle name="20 % - Akzent6 6 2 4" xfId="868" xr:uid="{00000000-0005-0000-0000-0000C2010000}"/>
    <cellStyle name="20 % - Akzent6 6 3" xfId="196" xr:uid="{00000000-0005-0000-0000-0000C3010000}"/>
    <cellStyle name="20 % - Akzent6 6 3 2" xfId="532" xr:uid="{00000000-0005-0000-0000-0000C4010000}"/>
    <cellStyle name="20 % - Akzent6 6 3 3" xfId="952" xr:uid="{00000000-0005-0000-0000-0000C5010000}"/>
    <cellStyle name="20 % - Akzent6 6 4" xfId="616" xr:uid="{00000000-0005-0000-0000-0000C6010000}"/>
    <cellStyle name="20 % - Akzent6 6 4 2" xfId="1036" xr:uid="{00000000-0005-0000-0000-0000C7010000}"/>
    <cellStyle name="20 % - Akzent6 6 5" xfId="364" xr:uid="{00000000-0005-0000-0000-0000C8010000}"/>
    <cellStyle name="20 % - Akzent6 6 6" xfId="784" xr:uid="{00000000-0005-0000-0000-0000C9010000}"/>
    <cellStyle name="20 % - Akzent6 7" xfId="208" xr:uid="{00000000-0005-0000-0000-0000CA010000}"/>
    <cellStyle name="20 % - Akzent6 7 2" xfId="628" xr:uid="{00000000-0005-0000-0000-0000CB010000}"/>
    <cellStyle name="20 % - Akzent6 7 2 2" xfId="1048" xr:uid="{00000000-0005-0000-0000-0000CC010000}"/>
    <cellStyle name="20 % - Akzent6 7 3" xfId="376" xr:uid="{00000000-0005-0000-0000-0000CD010000}"/>
    <cellStyle name="20 % - Akzent6 7 4" xfId="796" xr:uid="{00000000-0005-0000-0000-0000CE010000}"/>
    <cellStyle name="20 % - Akzent6 8" xfId="124" xr:uid="{00000000-0005-0000-0000-0000CF010000}"/>
    <cellStyle name="20 % - Akzent6 8 2" xfId="460" xr:uid="{00000000-0005-0000-0000-0000D0010000}"/>
    <cellStyle name="20 % - Akzent6 8 3" xfId="880" xr:uid="{00000000-0005-0000-0000-0000D1010000}"/>
    <cellStyle name="20 % - Akzent6 9" xfId="544" xr:uid="{00000000-0005-0000-0000-0000D2010000}"/>
    <cellStyle name="20 % - Akzent6 9 2" xfId="964" xr:uid="{00000000-0005-0000-0000-0000D3010000}"/>
    <cellStyle name="40 % - Akzent1" xfId="20" builtinId="31" customBuiltin="1"/>
    <cellStyle name="40 % - Akzent1 10" xfId="283" xr:uid="{00000000-0005-0000-0000-0000D5010000}"/>
    <cellStyle name="40 % - Akzent1 11" xfId="703" xr:uid="{00000000-0005-0000-0000-0000D6010000}"/>
    <cellStyle name="40 % - Akzent1 2" xfId="47" xr:uid="{00000000-0005-0000-0000-0000D7010000}"/>
    <cellStyle name="40 % - Akzent1 2 2" xfId="215" xr:uid="{00000000-0005-0000-0000-0000D8010000}"/>
    <cellStyle name="40 % - Akzent1 2 2 2" xfId="635" xr:uid="{00000000-0005-0000-0000-0000D9010000}"/>
    <cellStyle name="40 % - Akzent1 2 2 2 2" xfId="1055" xr:uid="{00000000-0005-0000-0000-0000DA010000}"/>
    <cellStyle name="40 % - Akzent1 2 2 3" xfId="383" xr:uid="{00000000-0005-0000-0000-0000DB010000}"/>
    <cellStyle name="40 % - Akzent1 2 2 4" xfId="803" xr:uid="{00000000-0005-0000-0000-0000DC010000}"/>
    <cellStyle name="40 % - Akzent1 2 3" xfId="131" xr:uid="{00000000-0005-0000-0000-0000DD010000}"/>
    <cellStyle name="40 % - Akzent1 2 3 2" xfId="467" xr:uid="{00000000-0005-0000-0000-0000DE010000}"/>
    <cellStyle name="40 % - Akzent1 2 3 3" xfId="887" xr:uid="{00000000-0005-0000-0000-0000DF010000}"/>
    <cellStyle name="40 % - Akzent1 2 4" xfId="551" xr:uid="{00000000-0005-0000-0000-0000E0010000}"/>
    <cellStyle name="40 % - Akzent1 2 4 2" xfId="971" xr:uid="{00000000-0005-0000-0000-0000E1010000}"/>
    <cellStyle name="40 % - Akzent1 2 5" xfId="299" xr:uid="{00000000-0005-0000-0000-0000E2010000}"/>
    <cellStyle name="40 % - Akzent1 2 6" xfId="719" xr:uid="{00000000-0005-0000-0000-0000E3010000}"/>
    <cellStyle name="40 % - Akzent1 3" xfId="61" xr:uid="{00000000-0005-0000-0000-0000E4010000}"/>
    <cellStyle name="40 % - Akzent1 3 2" xfId="229" xr:uid="{00000000-0005-0000-0000-0000E5010000}"/>
    <cellStyle name="40 % - Akzent1 3 2 2" xfId="649" xr:uid="{00000000-0005-0000-0000-0000E6010000}"/>
    <cellStyle name="40 % - Akzent1 3 2 2 2" xfId="1069" xr:uid="{00000000-0005-0000-0000-0000E7010000}"/>
    <cellStyle name="40 % - Akzent1 3 2 3" xfId="397" xr:uid="{00000000-0005-0000-0000-0000E8010000}"/>
    <cellStyle name="40 % - Akzent1 3 2 4" xfId="817" xr:uid="{00000000-0005-0000-0000-0000E9010000}"/>
    <cellStyle name="40 % - Akzent1 3 3" xfId="145" xr:uid="{00000000-0005-0000-0000-0000EA010000}"/>
    <cellStyle name="40 % - Akzent1 3 3 2" xfId="481" xr:uid="{00000000-0005-0000-0000-0000EB010000}"/>
    <cellStyle name="40 % - Akzent1 3 3 3" xfId="901" xr:uid="{00000000-0005-0000-0000-0000EC010000}"/>
    <cellStyle name="40 % - Akzent1 3 4" xfId="565" xr:uid="{00000000-0005-0000-0000-0000ED010000}"/>
    <cellStyle name="40 % - Akzent1 3 4 2" xfId="985" xr:uid="{00000000-0005-0000-0000-0000EE010000}"/>
    <cellStyle name="40 % - Akzent1 3 5" xfId="313" xr:uid="{00000000-0005-0000-0000-0000EF010000}"/>
    <cellStyle name="40 % - Akzent1 3 6" xfId="733" xr:uid="{00000000-0005-0000-0000-0000F0010000}"/>
    <cellStyle name="40 % - Akzent1 4" xfId="75" xr:uid="{00000000-0005-0000-0000-0000F1010000}"/>
    <cellStyle name="40 % - Akzent1 4 2" xfId="243" xr:uid="{00000000-0005-0000-0000-0000F2010000}"/>
    <cellStyle name="40 % - Akzent1 4 2 2" xfId="663" xr:uid="{00000000-0005-0000-0000-0000F3010000}"/>
    <cellStyle name="40 % - Akzent1 4 2 2 2" xfId="1083" xr:uid="{00000000-0005-0000-0000-0000F4010000}"/>
    <cellStyle name="40 % - Akzent1 4 2 3" xfId="411" xr:uid="{00000000-0005-0000-0000-0000F5010000}"/>
    <cellStyle name="40 % - Akzent1 4 2 4" xfId="831" xr:uid="{00000000-0005-0000-0000-0000F6010000}"/>
    <cellStyle name="40 % - Akzent1 4 3" xfId="159" xr:uid="{00000000-0005-0000-0000-0000F7010000}"/>
    <cellStyle name="40 % - Akzent1 4 3 2" xfId="495" xr:uid="{00000000-0005-0000-0000-0000F8010000}"/>
    <cellStyle name="40 % - Akzent1 4 3 3" xfId="915" xr:uid="{00000000-0005-0000-0000-0000F9010000}"/>
    <cellStyle name="40 % - Akzent1 4 4" xfId="579" xr:uid="{00000000-0005-0000-0000-0000FA010000}"/>
    <cellStyle name="40 % - Akzent1 4 4 2" xfId="999" xr:uid="{00000000-0005-0000-0000-0000FB010000}"/>
    <cellStyle name="40 % - Akzent1 4 5" xfId="327" xr:uid="{00000000-0005-0000-0000-0000FC010000}"/>
    <cellStyle name="40 % - Akzent1 4 6" xfId="747" xr:uid="{00000000-0005-0000-0000-0000FD010000}"/>
    <cellStyle name="40 % - Akzent1 5" xfId="89" xr:uid="{00000000-0005-0000-0000-0000FE010000}"/>
    <cellStyle name="40 % - Akzent1 5 2" xfId="257" xr:uid="{00000000-0005-0000-0000-0000FF010000}"/>
    <cellStyle name="40 % - Akzent1 5 2 2" xfId="677" xr:uid="{00000000-0005-0000-0000-000000020000}"/>
    <cellStyle name="40 % - Akzent1 5 2 2 2" xfId="1097" xr:uid="{00000000-0005-0000-0000-000001020000}"/>
    <cellStyle name="40 % - Akzent1 5 2 3" xfId="425" xr:uid="{00000000-0005-0000-0000-000002020000}"/>
    <cellStyle name="40 % - Akzent1 5 2 4" xfId="845" xr:uid="{00000000-0005-0000-0000-000003020000}"/>
    <cellStyle name="40 % - Akzent1 5 3" xfId="173" xr:uid="{00000000-0005-0000-0000-000004020000}"/>
    <cellStyle name="40 % - Akzent1 5 3 2" xfId="509" xr:uid="{00000000-0005-0000-0000-000005020000}"/>
    <cellStyle name="40 % - Akzent1 5 3 3" xfId="929" xr:uid="{00000000-0005-0000-0000-000006020000}"/>
    <cellStyle name="40 % - Akzent1 5 4" xfId="593" xr:uid="{00000000-0005-0000-0000-000007020000}"/>
    <cellStyle name="40 % - Akzent1 5 4 2" xfId="1013" xr:uid="{00000000-0005-0000-0000-000008020000}"/>
    <cellStyle name="40 % - Akzent1 5 5" xfId="341" xr:uid="{00000000-0005-0000-0000-000009020000}"/>
    <cellStyle name="40 % - Akzent1 5 6" xfId="761" xr:uid="{00000000-0005-0000-0000-00000A020000}"/>
    <cellStyle name="40 % - Akzent1 6" xfId="103" xr:uid="{00000000-0005-0000-0000-00000B020000}"/>
    <cellStyle name="40 % - Akzent1 6 2" xfId="271" xr:uid="{00000000-0005-0000-0000-00000C020000}"/>
    <cellStyle name="40 % - Akzent1 6 2 2" xfId="691" xr:uid="{00000000-0005-0000-0000-00000D020000}"/>
    <cellStyle name="40 % - Akzent1 6 2 2 2" xfId="1111" xr:uid="{00000000-0005-0000-0000-00000E020000}"/>
    <cellStyle name="40 % - Akzent1 6 2 3" xfId="439" xr:uid="{00000000-0005-0000-0000-00000F020000}"/>
    <cellStyle name="40 % - Akzent1 6 2 4" xfId="859" xr:uid="{00000000-0005-0000-0000-000010020000}"/>
    <cellStyle name="40 % - Akzent1 6 3" xfId="187" xr:uid="{00000000-0005-0000-0000-000011020000}"/>
    <cellStyle name="40 % - Akzent1 6 3 2" xfId="523" xr:uid="{00000000-0005-0000-0000-000012020000}"/>
    <cellStyle name="40 % - Akzent1 6 3 3" xfId="943" xr:uid="{00000000-0005-0000-0000-000013020000}"/>
    <cellStyle name="40 % - Akzent1 6 4" xfId="607" xr:uid="{00000000-0005-0000-0000-000014020000}"/>
    <cellStyle name="40 % - Akzent1 6 4 2" xfId="1027" xr:uid="{00000000-0005-0000-0000-000015020000}"/>
    <cellStyle name="40 % - Akzent1 6 5" xfId="355" xr:uid="{00000000-0005-0000-0000-000016020000}"/>
    <cellStyle name="40 % - Akzent1 6 6" xfId="775" xr:uid="{00000000-0005-0000-0000-000017020000}"/>
    <cellStyle name="40 % - Akzent1 7" xfId="199" xr:uid="{00000000-0005-0000-0000-000018020000}"/>
    <cellStyle name="40 % - Akzent1 7 2" xfId="619" xr:uid="{00000000-0005-0000-0000-000019020000}"/>
    <cellStyle name="40 % - Akzent1 7 2 2" xfId="1039" xr:uid="{00000000-0005-0000-0000-00001A020000}"/>
    <cellStyle name="40 % - Akzent1 7 3" xfId="367" xr:uid="{00000000-0005-0000-0000-00001B020000}"/>
    <cellStyle name="40 % - Akzent1 7 4" xfId="787" xr:uid="{00000000-0005-0000-0000-00001C020000}"/>
    <cellStyle name="40 % - Akzent1 8" xfId="115" xr:uid="{00000000-0005-0000-0000-00001D020000}"/>
    <cellStyle name="40 % - Akzent1 8 2" xfId="451" xr:uid="{00000000-0005-0000-0000-00001E020000}"/>
    <cellStyle name="40 % - Akzent1 8 3" xfId="871" xr:uid="{00000000-0005-0000-0000-00001F020000}"/>
    <cellStyle name="40 % - Akzent1 9" xfId="535" xr:uid="{00000000-0005-0000-0000-000020020000}"/>
    <cellStyle name="40 % - Akzent1 9 2" xfId="955" xr:uid="{00000000-0005-0000-0000-000021020000}"/>
    <cellStyle name="40 % - Akzent2" xfId="24" builtinId="35" customBuiltin="1"/>
    <cellStyle name="40 % - Akzent2 10" xfId="285" xr:uid="{00000000-0005-0000-0000-000023020000}"/>
    <cellStyle name="40 % - Akzent2 11" xfId="705" xr:uid="{00000000-0005-0000-0000-000024020000}"/>
    <cellStyle name="40 % - Akzent2 2" xfId="49" xr:uid="{00000000-0005-0000-0000-000025020000}"/>
    <cellStyle name="40 % - Akzent2 2 2" xfId="217" xr:uid="{00000000-0005-0000-0000-000026020000}"/>
    <cellStyle name="40 % - Akzent2 2 2 2" xfId="637" xr:uid="{00000000-0005-0000-0000-000027020000}"/>
    <cellStyle name="40 % - Akzent2 2 2 2 2" xfId="1057" xr:uid="{00000000-0005-0000-0000-000028020000}"/>
    <cellStyle name="40 % - Akzent2 2 2 3" xfId="385" xr:uid="{00000000-0005-0000-0000-000029020000}"/>
    <cellStyle name="40 % - Akzent2 2 2 4" xfId="805" xr:uid="{00000000-0005-0000-0000-00002A020000}"/>
    <cellStyle name="40 % - Akzent2 2 3" xfId="133" xr:uid="{00000000-0005-0000-0000-00002B020000}"/>
    <cellStyle name="40 % - Akzent2 2 3 2" xfId="469" xr:uid="{00000000-0005-0000-0000-00002C020000}"/>
    <cellStyle name="40 % - Akzent2 2 3 3" xfId="889" xr:uid="{00000000-0005-0000-0000-00002D020000}"/>
    <cellStyle name="40 % - Akzent2 2 4" xfId="553" xr:uid="{00000000-0005-0000-0000-00002E020000}"/>
    <cellStyle name="40 % - Akzent2 2 4 2" xfId="973" xr:uid="{00000000-0005-0000-0000-00002F020000}"/>
    <cellStyle name="40 % - Akzent2 2 5" xfId="301" xr:uid="{00000000-0005-0000-0000-000030020000}"/>
    <cellStyle name="40 % - Akzent2 2 6" xfId="721" xr:uid="{00000000-0005-0000-0000-000031020000}"/>
    <cellStyle name="40 % - Akzent2 3" xfId="63" xr:uid="{00000000-0005-0000-0000-000032020000}"/>
    <cellStyle name="40 % - Akzent2 3 2" xfId="231" xr:uid="{00000000-0005-0000-0000-000033020000}"/>
    <cellStyle name="40 % - Akzent2 3 2 2" xfId="651" xr:uid="{00000000-0005-0000-0000-000034020000}"/>
    <cellStyle name="40 % - Akzent2 3 2 2 2" xfId="1071" xr:uid="{00000000-0005-0000-0000-000035020000}"/>
    <cellStyle name="40 % - Akzent2 3 2 3" xfId="399" xr:uid="{00000000-0005-0000-0000-000036020000}"/>
    <cellStyle name="40 % - Akzent2 3 2 4" xfId="819" xr:uid="{00000000-0005-0000-0000-000037020000}"/>
    <cellStyle name="40 % - Akzent2 3 3" xfId="147" xr:uid="{00000000-0005-0000-0000-000038020000}"/>
    <cellStyle name="40 % - Akzent2 3 3 2" xfId="483" xr:uid="{00000000-0005-0000-0000-000039020000}"/>
    <cellStyle name="40 % - Akzent2 3 3 3" xfId="903" xr:uid="{00000000-0005-0000-0000-00003A020000}"/>
    <cellStyle name="40 % - Akzent2 3 4" xfId="567" xr:uid="{00000000-0005-0000-0000-00003B020000}"/>
    <cellStyle name="40 % - Akzent2 3 4 2" xfId="987" xr:uid="{00000000-0005-0000-0000-00003C020000}"/>
    <cellStyle name="40 % - Akzent2 3 5" xfId="315" xr:uid="{00000000-0005-0000-0000-00003D020000}"/>
    <cellStyle name="40 % - Akzent2 3 6" xfId="735" xr:uid="{00000000-0005-0000-0000-00003E020000}"/>
    <cellStyle name="40 % - Akzent2 4" xfId="77" xr:uid="{00000000-0005-0000-0000-00003F020000}"/>
    <cellStyle name="40 % - Akzent2 4 2" xfId="245" xr:uid="{00000000-0005-0000-0000-000040020000}"/>
    <cellStyle name="40 % - Akzent2 4 2 2" xfId="665" xr:uid="{00000000-0005-0000-0000-000041020000}"/>
    <cellStyle name="40 % - Akzent2 4 2 2 2" xfId="1085" xr:uid="{00000000-0005-0000-0000-000042020000}"/>
    <cellStyle name="40 % - Akzent2 4 2 3" xfId="413" xr:uid="{00000000-0005-0000-0000-000043020000}"/>
    <cellStyle name="40 % - Akzent2 4 2 4" xfId="833" xr:uid="{00000000-0005-0000-0000-000044020000}"/>
    <cellStyle name="40 % - Akzent2 4 3" xfId="161" xr:uid="{00000000-0005-0000-0000-000045020000}"/>
    <cellStyle name="40 % - Akzent2 4 3 2" xfId="497" xr:uid="{00000000-0005-0000-0000-000046020000}"/>
    <cellStyle name="40 % - Akzent2 4 3 3" xfId="917" xr:uid="{00000000-0005-0000-0000-000047020000}"/>
    <cellStyle name="40 % - Akzent2 4 4" xfId="581" xr:uid="{00000000-0005-0000-0000-000048020000}"/>
    <cellStyle name="40 % - Akzent2 4 4 2" xfId="1001" xr:uid="{00000000-0005-0000-0000-000049020000}"/>
    <cellStyle name="40 % - Akzent2 4 5" xfId="329" xr:uid="{00000000-0005-0000-0000-00004A020000}"/>
    <cellStyle name="40 % - Akzent2 4 6" xfId="749" xr:uid="{00000000-0005-0000-0000-00004B020000}"/>
    <cellStyle name="40 % - Akzent2 5" xfId="91" xr:uid="{00000000-0005-0000-0000-00004C020000}"/>
    <cellStyle name="40 % - Akzent2 5 2" xfId="259" xr:uid="{00000000-0005-0000-0000-00004D020000}"/>
    <cellStyle name="40 % - Akzent2 5 2 2" xfId="679" xr:uid="{00000000-0005-0000-0000-00004E020000}"/>
    <cellStyle name="40 % - Akzent2 5 2 2 2" xfId="1099" xr:uid="{00000000-0005-0000-0000-00004F020000}"/>
    <cellStyle name="40 % - Akzent2 5 2 3" xfId="427" xr:uid="{00000000-0005-0000-0000-000050020000}"/>
    <cellStyle name="40 % - Akzent2 5 2 4" xfId="847" xr:uid="{00000000-0005-0000-0000-000051020000}"/>
    <cellStyle name="40 % - Akzent2 5 3" xfId="175" xr:uid="{00000000-0005-0000-0000-000052020000}"/>
    <cellStyle name="40 % - Akzent2 5 3 2" xfId="511" xr:uid="{00000000-0005-0000-0000-000053020000}"/>
    <cellStyle name="40 % - Akzent2 5 3 3" xfId="931" xr:uid="{00000000-0005-0000-0000-000054020000}"/>
    <cellStyle name="40 % - Akzent2 5 4" xfId="595" xr:uid="{00000000-0005-0000-0000-000055020000}"/>
    <cellStyle name="40 % - Akzent2 5 4 2" xfId="1015" xr:uid="{00000000-0005-0000-0000-000056020000}"/>
    <cellStyle name="40 % - Akzent2 5 5" xfId="343" xr:uid="{00000000-0005-0000-0000-000057020000}"/>
    <cellStyle name="40 % - Akzent2 5 6" xfId="763" xr:uid="{00000000-0005-0000-0000-000058020000}"/>
    <cellStyle name="40 % - Akzent2 6" xfId="105" xr:uid="{00000000-0005-0000-0000-000059020000}"/>
    <cellStyle name="40 % - Akzent2 6 2" xfId="273" xr:uid="{00000000-0005-0000-0000-00005A020000}"/>
    <cellStyle name="40 % - Akzent2 6 2 2" xfId="693" xr:uid="{00000000-0005-0000-0000-00005B020000}"/>
    <cellStyle name="40 % - Akzent2 6 2 2 2" xfId="1113" xr:uid="{00000000-0005-0000-0000-00005C020000}"/>
    <cellStyle name="40 % - Akzent2 6 2 3" xfId="441" xr:uid="{00000000-0005-0000-0000-00005D020000}"/>
    <cellStyle name="40 % - Akzent2 6 2 4" xfId="861" xr:uid="{00000000-0005-0000-0000-00005E020000}"/>
    <cellStyle name="40 % - Akzent2 6 3" xfId="189" xr:uid="{00000000-0005-0000-0000-00005F020000}"/>
    <cellStyle name="40 % - Akzent2 6 3 2" xfId="525" xr:uid="{00000000-0005-0000-0000-000060020000}"/>
    <cellStyle name="40 % - Akzent2 6 3 3" xfId="945" xr:uid="{00000000-0005-0000-0000-000061020000}"/>
    <cellStyle name="40 % - Akzent2 6 4" xfId="609" xr:uid="{00000000-0005-0000-0000-000062020000}"/>
    <cellStyle name="40 % - Akzent2 6 4 2" xfId="1029" xr:uid="{00000000-0005-0000-0000-000063020000}"/>
    <cellStyle name="40 % - Akzent2 6 5" xfId="357" xr:uid="{00000000-0005-0000-0000-000064020000}"/>
    <cellStyle name="40 % - Akzent2 6 6" xfId="777" xr:uid="{00000000-0005-0000-0000-000065020000}"/>
    <cellStyle name="40 % - Akzent2 7" xfId="201" xr:uid="{00000000-0005-0000-0000-000066020000}"/>
    <cellStyle name="40 % - Akzent2 7 2" xfId="621" xr:uid="{00000000-0005-0000-0000-000067020000}"/>
    <cellStyle name="40 % - Akzent2 7 2 2" xfId="1041" xr:uid="{00000000-0005-0000-0000-000068020000}"/>
    <cellStyle name="40 % - Akzent2 7 3" xfId="369" xr:uid="{00000000-0005-0000-0000-000069020000}"/>
    <cellStyle name="40 % - Akzent2 7 4" xfId="789" xr:uid="{00000000-0005-0000-0000-00006A020000}"/>
    <cellStyle name="40 % - Akzent2 8" xfId="117" xr:uid="{00000000-0005-0000-0000-00006B020000}"/>
    <cellStyle name="40 % - Akzent2 8 2" xfId="453" xr:uid="{00000000-0005-0000-0000-00006C020000}"/>
    <cellStyle name="40 % - Akzent2 8 3" xfId="873" xr:uid="{00000000-0005-0000-0000-00006D020000}"/>
    <cellStyle name="40 % - Akzent2 9" xfId="537" xr:uid="{00000000-0005-0000-0000-00006E020000}"/>
    <cellStyle name="40 % - Akzent2 9 2" xfId="957" xr:uid="{00000000-0005-0000-0000-00006F020000}"/>
    <cellStyle name="40 % - Akzent3" xfId="28" builtinId="39" customBuiltin="1"/>
    <cellStyle name="40 % - Akzent3 10" xfId="287" xr:uid="{00000000-0005-0000-0000-000071020000}"/>
    <cellStyle name="40 % - Akzent3 11" xfId="707" xr:uid="{00000000-0005-0000-0000-000072020000}"/>
    <cellStyle name="40 % - Akzent3 2" xfId="51" xr:uid="{00000000-0005-0000-0000-000073020000}"/>
    <cellStyle name="40 % - Akzent3 2 2" xfId="219" xr:uid="{00000000-0005-0000-0000-000074020000}"/>
    <cellStyle name="40 % - Akzent3 2 2 2" xfId="639" xr:uid="{00000000-0005-0000-0000-000075020000}"/>
    <cellStyle name="40 % - Akzent3 2 2 2 2" xfId="1059" xr:uid="{00000000-0005-0000-0000-000076020000}"/>
    <cellStyle name="40 % - Akzent3 2 2 3" xfId="387" xr:uid="{00000000-0005-0000-0000-000077020000}"/>
    <cellStyle name="40 % - Akzent3 2 2 4" xfId="807" xr:uid="{00000000-0005-0000-0000-000078020000}"/>
    <cellStyle name="40 % - Akzent3 2 3" xfId="135" xr:uid="{00000000-0005-0000-0000-000079020000}"/>
    <cellStyle name="40 % - Akzent3 2 3 2" xfId="471" xr:uid="{00000000-0005-0000-0000-00007A020000}"/>
    <cellStyle name="40 % - Akzent3 2 3 3" xfId="891" xr:uid="{00000000-0005-0000-0000-00007B020000}"/>
    <cellStyle name="40 % - Akzent3 2 4" xfId="555" xr:uid="{00000000-0005-0000-0000-00007C020000}"/>
    <cellStyle name="40 % - Akzent3 2 4 2" xfId="975" xr:uid="{00000000-0005-0000-0000-00007D020000}"/>
    <cellStyle name="40 % - Akzent3 2 5" xfId="303" xr:uid="{00000000-0005-0000-0000-00007E020000}"/>
    <cellStyle name="40 % - Akzent3 2 6" xfId="723" xr:uid="{00000000-0005-0000-0000-00007F020000}"/>
    <cellStyle name="40 % - Akzent3 3" xfId="65" xr:uid="{00000000-0005-0000-0000-000080020000}"/>
    <cellStyle name="40 % - Akzent3 3 2" xfId="233" xr:uid="{00000000-0005-0000-0000-000081020000}"/>
    <cellStyle name="40 % - Akzent3 3 2 2" xfId="653" xr:uid="{00000000-0005-0000-0000-000082020000}"/>
    <cellStyle name="40 % - Akzent3 3 2 2 2" xfId="1073" xr:uid="{00000000-0005-0000-0000-000083020000}"/>
    <cellStyle name="40 % - Akzent3 3 2 3" xfId="401" xr:uid="{00000000-0005-0000-0000-000084020000}"/>
    <cellStyle name="40 % - Akzent3 3 2 4" xfId="821" xr:uid="{00000000-0005-0000-0000-000085020000}"/>
    <cellStyle name="40 % - Akzent3 3 3" xfId="149" xr:uid="{00000000-0005-0000-0000-000086020000}"/>
    <cellStyle name="40 % - Akzent3 3 3 2" xfId="485" xr:uid="{00000000-0005-0000-0000-000087020000}"/>
    <cellStyle name="40 % - Akzent3 3 3 3" xfId="905" xr:uid="{00000000-0005-0000-0000-000088020000}"/>
    <cellStyle name="40 % - Akzent3 3 4" xfId="569" xr:uid="{00000000-0005-0000-0000-000089020000}"/>
    <cellStyle name="40 % - Akzent3 3 4 2" xfId="989" xr:uid="{00000000-0005-0000-0000-00008A020000}"/>
    <cellStyle name="40 % - Akzent3 3 5" xfId="317" xr:uid="{00000000-0005-0000-0000-00008B020000}"/>
    <cellStyle name="40 % - Akzent3 3 6" xfId="737" xr:uid="{00000000-0005-0000-0000-00008C020000}"/>
    <cellStyle name="40 % - Akzent3 4" xfId="79" xr:uid="{00000000-0005-0000-0000-00008D020000}"/>
    <cellStyle name="40 % - Akzent3 4 2" xfId="247" xr:uid="{00000000-0005-0000-0000-00008E020000}"/>
    <cellStyle name="40 % - Akzent3 4 2 2" xfId="667" xr:uid="{00000000-0005-0000-0000-00008F020000}"/>
    <cellStyle name="40 % - Akzent3 4 2 2 2" xfId="1087" xr:uid="{00000000-0005-0000-0000-000090020000}"/>
    <cellStyle name="40 % - Akzent3 4 2 3" xfId="415" xr:uid="{00000000-0005-0000-0000-000091020000}"/>
    <cellStyle name="40 % - Akzent3 4 2 4" xfId="835" xr:uid="{00000000-0005-0000-0000-000092020000}"/>
    <cellStyle name="40 % - Akzent3 4 3" xfId="163" xr:uid="{00000000-0005-0000-0000-000093020000}"/>
    <cellStyle name="40 % - Akzent3 4 3 2" xfId="499" xr:uid="{00000000-0005-0000-0000-000094020000}"/>
    <cellStyle name="40 % - Akzent3 4 3 3" xfId="919" xr:uid="{00000000-0005-0000-0000-000095020000}"/>
    <cellStyle name="40 % - Akzent3 4 4" xfId="583" xr:uid="{00000000-0005-0000-0000-000096020000}"/>
    <cellStyle name="40 % - Akzent3 4 4 2" xfId="1003" xr:uid="{00000000-0005-0000-0000-000097020000}"/>
    <cellStyle name="40 % - Akzent3 4 5" xfId="331" xr:uid="{00000000-0005-0000-0000-000098020000}"/>
    <cellStyle name="40 % - Akzent3 4 6" xfId="751" xr:uid="{00000000-0005-0000-0000-000099020000}"/>
    <cellStyle name="40 % - Akzent3 5" xfId="93" xr:uid="{00000000-0005-0000-0000-00009A020000}"/>
    <cellStyle name="40 % - Akzent3 5 2" xfId="261" xr:uid="{00000000-0005-0000-0000-00009B020000}"/>
    <cellStyle name="40 % - Akzent3 5 2 2" xfId="681" xr:uid="{00000000-0005-0000-0000-00009C020000}"/>
    <cellStyle name="40 % - Akzent3 5 2 2 2" xfId="1101" xr:uid="{00000000-0005-0000-0000-00009D020000}"/>
    <cellStyle name="40 % - Akzent3 5 2 3" xfId="429" xr:uid="{00000000-0005-0000-0000-00009E020000}"/>
    <cellStyle name="40 % - Akzent3 5 2 4" xfId="849" xr:uid="{00000000-0005-0000-0000-00009F020000}"/>
    <cellStyle name="40 % - Akzent3 5 3" xfId="177" xr:uid="{00000000-0005-0000-0000-0000A0020000}"/>
    <cellStyle name="40 % - Akzent3 5 3 2" xfId="513" xr:uid="{00000000-0005-0000-0000-0000A1020000}"/>
    <cellStyle name="40 % - Akzent3 5 3 3" xfId="933" xr:uid="{00000000-0005-0000-0000-0000A2020000}"/>
    <cellStyle name="40 % - Akzent3 5 4" xfId="597" xr:uid="{00000000-0005-0000-0000-0000A3020000}"/>
    <cellStyle name="40 % - Akzent3 5 4 2" xfId="1017" xr:uid="{00000000-0005-0000-0000-0000A4020000}"/>
    <cellStyle name="40 % - Akzent3 5 5" xfId="345" xr:uid="{00000000-0005-0000-0000-0000A5020000}"/>
    <cellStyle name="40 % - Akzent3 5 6" xfId="765" xr:uid="{00000000-0005-0000-0000-0000A6020000}"/>
    <cellStyle name="40 % - Akzent3 6" xfId="107" xr:uid="{00000000-0005-0000-0000-0000A7020000}"/>
    <cellStyle name="40 % - Akzent3 6 2" xfId="275" xr:uid="{00000000-0005-0000-0000-0000A8020000}"/>
    <cellStyle name="40 % - Akzent3 6 2 2" xfId="695" xr:uid="{00000000-0005-0000-0000-0000A9020000}"/>
    <cellStyle name="40 % - Akzent3 6 2 2 2" xfId="1115" xr:uid="{00000000-0005-0000-0000-0000AA020000}"/>
    <cellStyle name="40 % - Akzent3 6 2 3" xfId="443" xr:uid="{00000000-0005-0000-0000-0000AB020000}"/>
    <cellStyle name="40 % - Akzent3 6 2 4" xfId="863" xr:uid="{00000000-0005-0000-0000-0000AC020000}"/>
    <cellStyle name="40 % - Akzent3 6 3" xfId="191" xr:uid="{00000000-0005-0000-0000-0000AD020000}"/>
    <cellStyle name="40 % - Akzent3 6 3 2" xfId="527" xr:uid="{00000000-0005-0000-0000-0000AE020000}"/>
    <cellStyle name="40 % - Akzent3 6 3 3" xfId="947" xr:uid="{00000000-0005-0000-0000-0000AF020000}"/>
    <cellStyle name="40 % - Akzent3 6 4" xfId="611" xr:uid="{00000000-0005-0000-0000-0000B0020000}"/>
    <cellStyle name="40 % - Akzent3 6 4 2" xfId="1031" xr:uid="{00000000-0005-0000-0000-0000B1020000}"/>
    <cellStyle name="40 % - Akzent3 6 5" xfId="359" xr:uid="{00000000-0005-0000-0000-0000B2020000}"/>
    <cellStyle name="40 % - Akzent3 6 6" xfId="779" xr:uid="{00000000-0005-0000-0000-0000B3020000}"/>
    <cellStyle name="40 % - Akzent3 7" xfId="203" xr:uid="{00000000-0005-0000-0000-0000B4020000}"/>
    <cellStyle name="40 % - Akzent3 7 2" xfId="623" xr:uid="{00000000-0005-0000-0000-0000B5020000}"/>
    <cellStyle name="40 % - Akzent3 7 2 2" xfId="1043" xr:uid="{00000000-0005-0000-0000-0000B6020000}"/>
    <cellStyle name="40 % - Akzent3 7 3" xfId="371" xr:uid="{00000000-0005-0000-0000-0000B7020000}"/>
    <cellStyle name="40 % - Akzent3 7 4" xfId="791" xr:uid="{00000000-0005-0000-0000-0000B8020000}"/>
    <cellStyle name="40 % - Akzent3 8" xfId="119" xr:uid="{00000000-0005-0000-0000-0000B9020000}"/>
    <cellStyle name="40 % - Akzent3 8 2" xfId="455" xr:uid="{00000000-0005-0000-0000-0000BA020000}"/>
    <cellStyle name="40 % - Akzent3 8 3" xfId="875" xr:uid="{00000000-0005-0000-0000-0000BB020000}"/>
    <cellStyle name="40 % - Akzent3 9" xfId="539" xr:uid="{00000000-0005-0000-0000-0000BC020000}"/>
    <cellStyle name="40 % - Akzent3 9 2" xfId="959" xr:uid="{00000000-0005-0000-0000-0000BD020000}"/>
    <cellStyle name="40 % - Akzent4" xfId="32" builtinId="43" customBuiltin="1"/>
    <cellStyle name="40 % - Akzent4 10" xfId="289" xr:uid="{00000000-0005-0000-0000-0000BF020000}"/>
    <cellStyle name="40 % - Akzent4 11" xfId="709" xr:uid="{00000000-0005-0000-0000-0000C0020000}"/>
    <cellStyle name="40 % - Akzent4 2" xfId="53" xr:uid="{00000000-0005-0000-0000-0000C1020000}"/>
    <cellStyle name="40 % - Akzent4 2 2" xfId="221" xr:uid="{00000000-0005-0000-0000-0000C2020000}"/>
    <cellStyle name="40 % - Akzent4 2 2 2" xfId="641" xr:uid="{00000000-0005-0000-0000-0000C3020000}"/>
    <cellStyle name="40 % - Akzent4 2 2 2 2" xfId="1061" xr:uid="{00000000-0005-0000-0000-0000C4020000}"/>
    <cellStyle name="40 % - Akzent4 2 2 3" xfId="389" xr:uid="{00000000-0005-0000-0000-0000C5020000}"/>
    <cellStyle name="40 % - Akzent4 2 2 4" xfId="809" xr:uid="{00000000-0005-0000-0000-0000C6020000}"/>
    <cellStyle name="40 % - Akzent4 2 3" xfId="137" xr:uid="{00000000-0005-0000-0000-0000C7020000}"/>
    <cellStyle name="40 % - Akzent4 2 3 2" xfId="473" xr:uid="{00000000-0005-0000-0000-0000C8020000}"/>
    <cellStyle name="40 % - Akzent4 2 3 3" xfId="893" xr:uid="{00000000-0005-0000-0000-0000C9020000}"/>
    <cellStyle name="40 % - Akzent4 2 4" xfId="557" xr:uid="{00000000-0005-0000-0000-0000CA020000}"/>
    <cellStyle name="40 % - Akzent4 2 4 2" xfId="977" xr:uid="{00000000-0005-0000-0000-0000CB020000}"/>
    <cellStyle name="40 % - Akzent4 2 5" xfId="305" xr:uid="{00000000-0005-0000-0000-0000CC020000}"/>
    <cellStyle name="40 % - Akzent4 2 6" xfId="725" xr:uid="{00000000-0005-0000-0000-0000CD020000}"/>
    <cellStyle name="40 % - Akzent4 3" xfId="67" xr:uid="{00000000-0005-0000-0000-0000CE020000}"/>
    <cellStyle name="40 % - Akzent4 3 2" xfId="235" xr:uid="{00000000-0005-0000-0000-0000CF020000}"/>
    <cellStyle name="40 % - Akzent4 3 2 2" xfId="655" xr:uid="{00000000-0005-0000-0000-0000D0020000}"/>
    <cellStyle name="40 % - Akzent4 3 2 2 2" xfId="1075" xr:uid="{00000000-0005-0000-0000-0000D1020000}"/>
    <cellStyle name="40 % - Akzent4 3 2 3" xfId="403" xr:uid="{00000000-0005-0000-0000-0000D2020000}"/>
    <cellStyle name="40 % - Akzent4 3 2 4" xfId="823" xr:uid="{00000000-0005-0000-0000-0000D3020000}"/>
    <cellStyle name="40 % - Akzent4 3 3" xfId="151" xr:uid="{00000000-0005-0000-0000-0000D4020000}"/>
    <cellStyle name="40 % - Akzent4 3 3 2" xfId="487" xr:uid="{00000000-0005-0000-0000-0000D5020000}"/>
    <cellStyle name="40 % - Akzent4 3 3 3" xfId="907" xr:uid="{00000000-0005-0000-0000-0000D6020000}"/>
    <cellStyle name="40 % - Akzent4 3 4" xfId="571" xr:uid="{00000000-0005-0000-0000-0000D7020000}"/>
    <cellStyle name="40 % - Akzent4 3 4 2" xfId="991" xr:uid="{00000000-0005-0000-0000-0000D8020000}"/>
    <cellStyle name="40 % - Akzent4 3 5" xfId="319" xr:uid="{00000000-0005-0000-0000-0000D9020000}"/>
    <cellStyle name="40 % - Akzent4 3 6" xfId="739" xr:uid="{00000000-0005-0000-0000-0000DA020000}"/>
    <cellStyle name="40 % - Akzent4 4" xfId="81" xr:uid="{00000000-0005-0000-0000-0000DB020000}"/>
    <cellStyle name="40 % - Akzent4 4 2" xfId="249" xr:uid="{00000000-0005-0000-0000-0000DC020000}"/>
    <cellStyle name="40 % - Akzent4 4 2 2" xfId="669" xr:uid="{00000000-0005-0000-0000-0000DD020000}"/>
    <cellStyle name="40 % - Akzent4 4 2 2 2" xfId="1089" xr:uid="{00000000-0005-0000-0000-0000DE020000}"/>
    <cellStyle name="40 % - Akzent4 4 2 3" xfId="417" xr:uid="{00000000-0005-0000-0000-0000DF020000}"/>
    <cellStyle name="40 % - Akzent4 4 2 4" xfId="837" xr:uid="{00000000-0005-0000-0000-0000E0020000}"/>
    <cellStyle name="40 % - Akzent4 4 3" xfId="165" xr:uid="{00000000-0005-0000-0000-0000E1020000}"/>
    <cellStyle name="40 % - Akzent4 4 3 2" xfId="501" xr:uid="{00000000-0005-0000-0000-0000E2020000}"/>
    <cellStyle name="40 % - Akzent4 4 3 3" xfId="921" xr:uid="{00000000-0005-0000-0000-0000E3020000}"/>
    <cellStyle name="40 % - Akzent4 4 4" xfId="585" xr:uid="{00000000-0005-0000-0000-0000E4020000}"/>
    <cellStyle name="40 % - Akzent4 4 4 2" xfId="1005" xr:uid="{00000000-0005-0000-0000-0000E5020000}"/>
    <cellStyle name="40 % - Akzent4 4 5" xfId="333" xr:uid="{00000000-0005-0000-0000-0000E6020000}"/>
    <cellStyle name="40 % - Akzent4 4 6" xfId="753" xr:uid="{00000000-0005-0000-0000-0000E7020000}"/>
    <cellStyle name="40 % - Akzent4 5" xfId="95" xr:uid="{00000000-0005-0000-0000-0000E8020000}"/>
    <cellStyle name="40 % - Akzent4 5 2" xfId="263" xr:uid="{00000000-0005-0000-0000-0000E9020000}"/>
    <cellStyle name="40 % - Akzent4 5 2 2" xfId="683" xr:uid="{00000000-0005-0000-0000-0000EA020000}"/>
    <cellStyle name="40 % - Akzent4 5 2 2 2" xfId="1103" xr:uid="{00000000-0005-0000-0000-0000EB020000}"/>
    <cellStyle name="40 % - Akzent4 5 2 3" xfId="431" xr:uid="{00000000-0005-0000-0000-0000EC020000}"/>
    <cellStyle name="40 % - Akzent4 5 2 4" xfId="851" xr:uid="{00000000-0005-0000-0000-0000ED020000}"/>
    <cellStyle name="40 % - Akzent4 5 3" xfId="179" xr:uid="{00000000-0005-0000-0000-0000EE020000}"/>
    <cellStyle name="40 % - Akzent4 5 3 2" xfId="515" xr:uid="{00000000-0005-0000-0000-0000EF020000}"/>
    <cellStyle name="40 % - Akzent4 5 3 3" xfId="935" xr:uid="{00000000-0005-0000-0000-0000F0020000}"/>
    <cellStyle name="40 % - Akzent4 5 4" xfId="599" xr:uid="{00000000-0005-0000-0000-0000F1020000}"/>
    <cellStyle name="40 % - Akzent4 5 4 2" xfId="1019" xr:uid="{00000000-0005-0000-0000-0000F2020000}"/>
    <cellStyle name="40 % - Akzent4 5 5" xfId="347" xr:uid="{00000000-0005-0000-0000-0000F3020000}"/>
    <cellStyle name="40 % - Akzent4 5 6" xfId="767" xr:uid="{00000000-0005-0000-0000-0000F4020000}"/>
    <cellStyle name="40 % - Akzent4 6" xfId="109" xr:uid="{00000000-0005-0000-0000-0000F5020000}"/>
    <cellStyle name="40 % - Akzent4 6 2" xfId="277" xr:uid="{00000000-0005-0000-0000-0000F6020000}"/>
    <cellStyle name="40 % - Akzent4 6 2 2" xfId="697" xr:uid="{00000000-0005-0000-0000-0000F7020000}"/>
    <cellStyle name="40 % - Akzent4 6 2 2 2" xfId="1117" xr:uid="{00000000-0005-0000-0000-0000F8020000}"/>
    <cellStyle name="40 % - Akzent4 6 2 3" xfId="445" xr:uid="{00000000-0005-0000-0000-0000F9020000}"/>
    <cellStyle name="40 % - Akzent4 6 2 4" xfId="865" xr:uid="{00000000-0005-0000-0000-0000FA020000}"/>
    <cellStyle name="40 % - Akzent4 6 3" xfId="193" xr:uid="{00000000-0005-0000-0000-0000FB020000}"/>
    <cellStyle name="40 % - Akzent4 6 3 2" xfId="529" xr:uid="{00000000-0005-0000-0000-0000FC020000}"/>
    <cellStyle name="40 % - Akzent4 6 3 3" xfId="949" xr:uid="{00000000-0005-0000-0000-0000FD020000}"/>
    <cellStyle name="40 % - Akzent4 6 4" xfId="613" xr:uid="{00000000-0005-0000-0000-0000FE020000}"/>
    <cellStyle name="40 % - Akzent4 6 4 2" xfId="1033" xr:uid="{00000000-0005-0000-0000-0000FF020000}"/>
    <cellStyle name="40 % - Akzent4 6 5" xfId="361" xr:uid="{00000000-0005-0000-0000-000000030000}"/>
    <cellStyle name="40 % - Akzent4 6 6" xfId="781" xr:uid="{00000000-0005-0000-0000-000001030000}"/>
    <cellStyle name="40 % - Akzent4 7" xfId="205" xr:uid="{00000000-0005-0000-0000-000002030000}"/>
    <cellStyle name="40 % - Akzent4 7 2" xfId="625" xr:uid="{00000000-0005-0000-0000-000003030000}"/>
    <cellStyle name="40 % - Akzent4 7 2 2" xfId="1045" xr:uid="{00000000-0005-0000-0000-000004030000}"/>
    <cellStyle name="40 % - Akzent4 7 3" xfId="373" xr:uid="{00000000-0005-0000-0000-000005030000}"/>
    <cellStyle name="40 % - Akzent4 7 4" xfId="793" xr:uid="{00000000-0005-0000-0000-000006030000}"/>
    <cellStyle name="40 % - Akzent4 8" xfId="121" xr:uid="{00000000-0005-0000-0000-000007030000}"/>
    <cellStyle name="40 % - Akzent4 8 2" xfId="457" xr:uid="{00000000-0005-0000-0000-000008030000}"/>
    <cellStyle name="40 % - Akzent4 8 3" xfId="877" xr:uid="{00000000-0005-0000-0000-000009030000}"/>
    <cellStyle name="40 % - Akzent4 9" xfId="541" xr:uid="{00000000-0005-0000-0000-00000A030000}"/>
    <cellStyle name="40 % - Akzent4 9 2" xfId="961" xr:uid="{00000000-0005-0000-0000-00000B030000}"/>
    <cellStyle name="40 % - Akzent5" xfId="36" builtinId="47" customBuiltin="1"/>
    <cellStyle name="40 % - Akzent5 10" xfId="291" xr:uid="{00000000-0005-0000-0000-00000D030000}"/>
    <cellStyle name="40 % - Akzent5 11" xfId="711" xr:uid="{00000000-0005-0000-0000-00000E030000}"/>
    <cellStyle name="40 % - Akzent5 2" xfId="55" xr:uid="{00000000-0005-0000-0000-00000F030000}"/>
    <cellStyle name="40 % - Akzent5 2 2" xfId="223" xr:uid="{00000000-0005-0000-0000-000010030000}"/>
    <cellStyle name="40 % - Akzent5 2 2 2" xfId="643" xr:uid="{00000000-0005-0000-0000-000011030000}"/>
    <cellStyle name="40 % - Akzent5 2 2 2 2" xfId="1063" xr:uid="{00000000-0005-0000-0000-000012030000}"/>
    <cellStyle name="40 % - Akzent5 2 2 3" xfId="391" xr:uid="{00000000-0005-0000-0000-000013030000}"/>
    <cellStyle name="40 % - Akzent5 2 2 4" xfId="811" xr:uid="{00000000-0005-0000-0000-000014030000}"/>
    <cellStyle name="40 % - Akzent5 2 3" xfId="139" xr:uid="{00000000-0005-0000-0000-000015030000}"/>
    <cellStyle name="40 % - Akzent5 2 3 2" xfId="475" xr:uid="{00000000-0005-0000-0000-000016030000}"/>
    <cellStyle name="40 % - Akzent5 2 3 3" xfId="895" xr:uid="{00000000-0005-0000-0000-000017030000}"/>
    <cellStyle name="40 % - Akzent5 2 4" xfId="559" xr:uid="{00000000-0005-0000-0000-000018030000}"/>
    <cellStyle name="40 % - Akzent5 2 4 2" xfId="979" xr:uid="{00000000-0005-0000-0000-000019030000}"/>
    <cellStyle name="40 % - Akzent5 2 5" xfId="307" xr:uid="{00000000-0005-0000-0000-00001A030000}"/>
    <cellStyle name="40 % - Akzent5 2 6" xfId="727" xr:uid="{00000000-0005-0000-0000-00001B030000}"/>
    <cellStyle name="40 % - Akzent5 3" xfId="69" xr:uid="{00000000-0005-0000-0000-00001C030000}"/>
    <cellStyle name="40 % - Akzent5 3 2" xfId="237" xr:uid="{00000000-0005-0000-0000-00001D030000}"/>
    <cellStyle name="40 % - Akzent5 3 2 2" xfId="657" xr:uid="{00000000-0005-0000-0000-00001E030000}"/>
    <cellStyle name="40 % - Akzent5 3 2 2 2" xfId="1077" xr:uid="{00000000-0005-0000-0000-00001F030000}"/>
    <cellStyle name="40 % - Akzent5 3 2 3" xfId="405" xr:uid="{00000000-0005-0000-0000-000020030000}"/>
    <cellStyle name="40 % - Akzent5 3 2 4" xfId="825" xr:uid="{00000000-0005-0000-0000-000021030000}"/>
    <cellStyle name="40 % - Akzent5 3 3" xfId="153" xr:uid="{00000000-0005-0000-0000-000022030000}"/>
    <cellStyle name="40 % - Akzent5 3 3 2" xfId="489" xr:uid="{00000000-0005-0000-0000-000023030000}"/>
    <cellStyle name="40 % - Akzent5 3 3 3" xfId="909" xr:uid="{00000000-0005-0000-0000-000024030000}"/>
    <cellStyle name="40 % - Akzent5 3 4" xfId="573" xr:uid="{00000000-0005-0000-0000-000025030000}"/>
    <cellStyle name="40 % - Akzent5 3 4 2" xfId="993" xr:uid="{00000000-0005-0000-0000-000026030000}"/>
    <cellStyle name="40 % - Akzent5 3 5" xfId="321" xr:uid="{00000000-0005-0000-0000-000027030000}"/>
    <cellStyle name="40 % - Akzent5 3 6" xfId="741" xr:uid="{00000000-0005-0000-0000-000028030000}"/>
    <cellStyle name="40 % - Akzent5 4" xfId="83" xr:uid="{00000000-0005-0000-0000-000029030000}"/>
    <cellStyle name="40 % - Akzent5 4 2" xfId="251" xr:uid="{00000000-0005-0000-0000-00002A030000}"/>
    <cellStyle name="40 % - Akzent5 4 2 2" xfId="671" xr:uid="{00000000-0005-0000-0000-00002B030000}"/>
    <cellStyle name="40 % - Akzent5 4 2 2 2" xfId="1091" xr:uid="{00000000-0005-0000-0000-00002C030000}"/>
    <cellStyle name="40 % - Akzent5 4 2 3" xfId="419" xr:uid="{00000000-0005-0000-0000-00002D030000}"/>
    <cellStyle name="40 % - Akzent5 4 2 4" xfId="839" xr:uid="{00000000-0005-0000-0000-00002E030000}"/>
    <cellStyle name="40 % - Akzent5 4 3" xfId="167" xr:uid="{00000000-0005-0000-0000-00002F030000}"/>
    <cellStyle name="40 % - Akzent5 4 3 2" xfId="503" xr:uid="{00000000-0005-0000-0000-000030030000}"/>
    <cellStyle name="40 % - Akzent5 4 3 3" xfId="923" xr:uid="{00000000-0005-0000-0000-000031030000}"/>
    <cellStyle name="40 % - Akzent5 4 4" xfId="587" xr:uid="{00000000-0005-0000-0000-000032030000}"/>
    <cellStyle name="40 % - Akzent5 4 4 2" xfId="1007" xr:uid="{00000000-0005-0000-0000-000033030000}"/>
    <cellStyle name="40 % - Akzent5 4 5" xfId="335" xr:uid="{00000000-0005-0000-0000-000034030000}"/>
    <cellStyle name="40 % - Akzent5 4 6" xfId="755" xr:uid="{00000000-0005-0000-0000-000035030000}"/>
    <cellStyle name="40 % - Akzent5 5" xfId="97" xr:uid="{00000000-0005-0000-0000-000036030000}"/>
    <cellStyle name="40 % - Akzent5 5 2" xfId="265" xr:uid="{00000000-0005-0000-0000-000037030000}"/>
    <cellStyle name="40 % - Akzent5 5 2 2" xfId="685" xr:uid="{00000000-0005-0000-0000-000038030000}"/>
    <cellStyle name="40 % - Akzent5 5 2 2 2" xfId="1105" xr:uid="{00000000-0005-0000-0000-000039030000}"/>
    <cellStyle name="40 % - Akzent5 5 2 3" xfId="433" xr:uid="{00000000-0005-0000-0000-00003A030000}"/>
    <cellStyle name="40 % - Akzent5 5 2 4" xfId="853" xr:uid="{00000000-0005-0000-0000-00003B030000}"/>
    <cellStyle name="40 % - Akzent5 5 3" xfId="181" xr:uid="{00000000-0005-0000-0000-00003C030000}"/>
    <cellStyle name="40 % - Akzent5 5 3 2" xfId="517" xr:uid="{00000000-0005-0000-0000-00003D030000}"/>
    <cellStyle name="40 % - Akzent5 5 3 3" xfId="937" xr:uid="{00000000-0005-0000-0000-00003E030000}"/>
    <cellStyle name="40 % - Akzent5 5 4" xfId="601" xr:uid="{00000000-0005-0000-0000-00003F030000}"/>
    <cellStyle name="40 % - Akzent5 5 4 2" xfId="1021" xr:uid="{00000000-0005-0000-0000-000040030000}"/>
    <cellStyle name="40 % - Akzent5 5 5" xfId="349" xr:uid="{00000000-0005-0000-0000-000041030000}"/>
    <cellStyle name="40 % - Akzent5 5 6" xfId="769" xr:uid="{00000000-0005-0000-0000-000042030000}"/>
    <cellStyle name="40 % - Akzent5 6" xfId="111" xr:uid="{00000000-0005-0000-0000-000043030000}"/>
    <cellStyle name="40 % - Akzent5 6 2" xfId="279" xr:uid="{00000000-0005-0000-0000-000044030000}"/>
    <cellStyle name="40 % - Akzent5 6 2 2" xfId="699" xr:uid="{00000000-0005-0000-0000-000045030000}"/>
    <cellStyle name="40 % - Akzent5 6 2 2 2" xfId="1119" xr:uid="{00000000-0005-0000-0000-000046030000}"/>
    <cellStyle name="40 % - Akzent5 6 2 3" xfId="447" xr:uid="{00000000-0005-0000-0000-000047030000}"/>
    <cellStyle name="40 % - Akzent5 6 2 4" xfId="867" xr:uid="{00000000-0005-0000-0000-000048030000}"/>
    <cellStyle name="40 % - Akzent5 6 3" xfId="195" xr:uid="{00000000-0005-0000-0000-000049030000}"/>
    <cellStyle name="40 % - Akzent5 6 3 2" xfId="531" xr:uid="{00000000-0005-0000-0000-00004A030000}"/>
    <cellStyle name="40 % - Akzent5 6 3 3" xfId="951" xr:uid="{00000000-0005-0000-0000-00004B030000}"/>
    <cellStyle name="40 % - Akzent5 6 4" xfId="615" xr:uid="{00000000-0005-0000-0000-00004C030000}"/>
    <cellStyle name="40 % - Akzent5 6 4 2" xfId="1035" xr:uid="{00000000-0005-0000-0000-00004D030000}"/>
    <cellStyle name="40 % - Akzent5 6 5" xfId="363" xr:uid="{00000000-0005-0000-0000-00004E030000}"/>
    <cellStyle name="40 % - Akzent5 6 6" xfId="783" xr:uid="{00000000-0005-0000-0000-00004F030000}"/>
    <cellStyle name="40 % - Akzent5 7" xfId="207" xr:uid="{00000000-0005-0000-0000-000050030000}"/>
    <cellStyle name="40 % - Akzent5 7 2" xfId="627" xr:uid="{00000000-0005-0000-0000-000051030000}"/>
    <cellStyle name="40 % - Akzent5 7 2 2" xfId="1047" xr:uid="{00000000-0005-0000-0000-000052030000}"/>
    <cellStyle name="40 % - Akzent5 7 3" xfId="375" xr:uid="{00000000-0005-0000-0000-000053030000}"/>
    <cellStyle name="40 % - Akzent5 7 4" xfId="795" xr:uid="{00000000-0005-0000-0000-000054030000}"/>
    <cellStyle name="40 % - Akzent5 8" xfId="123" xr:uid="{00000000-0005-0000-0000-000055030000}"/>
    <cellStyle name="40 % - Akzent5 8 2" xfId="459" xr:uid="{00000000-0005-0000-0000-000056030000}"/>
    <cellStyle name="40 % - Akzent5 8 3" xfId="879" xr:uid="{00000000-0005-0000-0000-000057030000}"/>
    <cellStyle name="40 % - Akzent5 9" xfId="543" xr:uid="{00000000-0005-0000-0000-000058030000}"/>
    <cellStyle name="40 % - Akzent5 9 2" xfId="963" xr:uid="{00000000-0005-0000-0000-000059030000}"/>
    <cellStyle name="40 % - Akzent6" xfId="40" builtinId="51" customBuiltin="1"/>
    <cellStyle name="40 % - Akzent6 10" xfId="293" xr:uid="{00000000-0005-0000-0000-00005B030000}"/>
    <cellStyle name="40 % - Akzent6 11" xfId="713" xr:uid="{00000000-0005-0000-0000-00005C030000}"/>
    <cellStyle name="40 % - Akzent6 2" xfId="57" xr:uid="{00000000-0005-0000-0000-00005D030000}"/>
    <cellStyle name="40 % - Akzent6 2 2" xfId="225" xr:uid="{00000000-0005-0000-0000-00005E030000}"/>
    <cellStyle name="40 % - Akzent6 2 2 2" xfId="645" xr:uid="{00000000-0005-0000-0000-00005F030000}"/>
    <cellStyle name="40 % - Akzent6 2 2 2 2" xfId="1065" xr:uid="{00000000-0005-0000-0000-000060030000}"/>
    <cellStyle name="40 % - Akzent6 2 2 3" xfId="393" xr:uid="{00000000-0005-0000-0000-000061030000}"/>
    <cellStyle name="40 % - Akzent6 2 2 4" xfId="813" xr:uid="{00000000-0005-0000-0000-000062030000}"/>
    <cellStyle name="40 % - Akzent6 2 3" xfId="141" xr:uid="{00000000-0005-0000-0000-000063030000}"/>
    <cellStyle name="40 % - Akzent6 2 3 2" xfId="477" xr:uid="{00000000-0005-0000-0000-000064030000}"/>
    <cellStyle name="40 % - Akzent6 2 3 3" xfId="897" xr:uid="{00000000-0005-0000-0000-000065030000}"/>
    <cellStyle name="40 % - Akzent6 2 4" xfId="561" xr:uid="{00000000-0005-0000-0000-000066030000}"/>
    <cellStyle name="40 % - Akzent6 2 4 2" xfId="981" xr:uid="{00000000-0005-0000-0000-000067030000}"/>
    <cellStyle name="40 % - Akzent6 2 5" xfId="309" xr:uid="{00000000-0005-0000-0000-000068030000}"/>
    <cellStyle name="40 % - Akzent6 2 6" xfId="729" xr:uid="{00000000-0005-0000-0000-000069030000}"/>
    <cellStyle name="40 % - Akzent6 3" xfId="71" xr:uid="{00000000-0005-0000-0000-00006A030000}"/>
    <cellStyle name="40 % - Akzent6 3 2" xfId="239" xr:uid="{00000000-0005-0000-0000-00006B030000}"/>
    <cellStyle name="40 % - Akzent6 3 2 2" xfId="659" xr:uid="{00000000-0005-0000-0000-00006C030000}"/>
    <cellStyle name="40 % - Akzent6 3 2 2 2" xfId="1079" xr:uid="{00000000-0005-0000-0000-00006D030000}"/>
    <cellStyle name="40 % - Akzent6 3 2 3" xfId="407" xr:uid="{00000000-0005-0000-0000-00006E030000}"/>
    <cellStyle name="40 % - Akzent6 3 2 4" xfId="827" xr:uid="{00000000-0005-0000-0000-00006F030000}"/>
    <cellStyle name="40 % - Akzent6 3 3" xfId="155" xr:uid="{00000000-0005-0000-0000-000070030000}"/>
    <cellStyle name="40 % - Akzent6 3 3 2" xfId="491" xr:uid="{00000000-0005-0000-0000-000071030000}"/>
    <cellStyle name="40 % - Akzent6 3 3 3" xfId="911" xr:uid="{00000000-0005-0000-0000-000072030000}"/>
    <cellStyle name="40 % - Akzent6 3 4" xfId="575" xr:uid="{00000000-0005-0000-0000-000073030000}"/>
    <cellStyle name="40 % - Akzent6 3 4 2" xfId="995" xr:uid="{00000000-0005-0000-0000-000074030000}"/>
    <cellStyle name="40 % - Akzent6 3 5" xfId="323" xr:uid="{00000000-0005-0000-0000-000075030000}"/>
    <cellStyle name="40 % - Akzent6 3 6" xfId="743" xr:uid="{00000000-0005-0000-0000-000076030000}"/>
    <cellStyle name="40 % - Akzent6 4" xfId="85" xr:uid="{00000000-0005-0000-0000-000077030000}"/>
    <cellStyle name="40 % - Akzent6 4 2" xfId="253" xr:uid="{00000000-0005-0000-0000-000078030000}"/>
    <cellStyle name="40 % - Akzent6 4 2 2" xfId="673" xr:uid="{00000000-0005-0000-0000-000079030000}"/>
    <cellStyle name="40 % - Akzent6 4 2 2 2" xfId="1093" xr:uid="{00000000-0005-0000-0000-00007A030000}"/>
    <cellStyle name="40 % - Akzent6 4 2 3" xfId="421" xr:uid="{00000000-0005-0000-0000-00007B030000}"/>
    <cellStyle name="40 % - Akzent6 4 2 4" xfId="841" xr:uid="{00000000-0005-0000-0000-00007C030000}"/>
    <cellStyle name="40 % - Akzent6 4 3" xfId="169" xr:uid="{00000000-0005-0000-0000-00007D030000}"/>
    <cellStyle name="40 % - Akzent6 4 3 2" xfId="505" xr:uid="{00000000-0005-0000-0000-00007E030000}"/>
    <cellStyle name="40 % - Akzent6 4 3 3" xfId="925" xr:uid="{00000000-0005-0000-0000-00007F030000}"/>
    <cellStyle name="40 % - Akzent6 4 4" xfId="589" xr:uid="{00000000-0005-0000-0000-000080030000}"/>
    <cellStyle name="40 % - Akzent6 4 4 2" xfId="1009" xr:uid="{00000000-0005-0000-0000-000081030000}"/>
    <cellStyle name="40 % - Akzent6 4 5" xfId="337" xr:uid="{00000000-0005-0000-0000-000082030000}"/>
    <cellStyle name="40 % - Akzent6 4 6" xfId="757" xr:uid="{00000000-0005-0000-0000-000083030000}"/>
    <cellStyle name="40 % - Akzent6 5" xfId="99" xr:uid="{00000000-0005-0000-0000-000084030000}"/>
    <cellStyle name="40 % - Akzent6 5 2" xfId="267" xr:uid="{00000000-0005-0000-0000-000085030000}"/>
    <cellStyle name="40 % - Akzent6 5 2 2" xfId="687" xr:uid="{00000000-0005-0000-0000-000086030000}"/>
    <cellStyle name="40 % - Akzent6 5 2 2 2" xfId="1107" xr:uid="{00000000-0005-0000-0000-000087030000}"/>
    <cellStyle name="40 % - Akzent6 5 2 3" xfId="435" xr:uid="{00000000-0005-0000-0000-000088030000}"/>
    <cellStyle name="40 % - Akzent6 5 2 4" xfId="855" xr:uid="{00000000-0005-0000-0000-000089030000}"/>
    <cellStyle name="40 % - Akzent6 5 3" xfId="183" xr:uid="{00000000-0005-0000-0000-00008A030000}"/>
    <cellStyle name="40 % - Akzent6 5 3 2" xfId="519" xr:uid="{00000000-0005-0000-0000-00008B030000}"/>
    <cellStyle name="40 % - Akzent6 5 3 3" xfId="939" xr:uid="{00000000-0005-0000-0000-00008C030000}"/>
    <cellStyle name="40 % - Akzent6 5 4" xfId="603" xr:uid="{00000000-0005-0000-0000-00008D030000}"/>
    <cellStyle name="40 % - Akzent6 5 4 2" xfId="1023" xr:uid="{00000000-0005-0000-0000-00008E030000}"/>
    <cellStyle name="40 % - Akzent6 5 5" xfId="351" xr:uid="{00000000-0005-0000-0000-00008F030000}"/>
    <cellStyle name="40 % - Akzent6 5 6" xfId="771" xr:uid="{00000000-0005-0000-0000-000090030000}"/>
    <cellStyle name="40 % - Akzent6 6" xfId="113" xr:uid="{00000000-0005-0000-0000-000091030000}"/>
    <cellStyle name="40 % - Akzent6 6 2" xfId="281" xr:uid="{00000000-0005-0000-0000-000092030000}"/>
    <cellStyle name="40 % - Akzent6 6 2 2" xfId="701" xr:uid="{00000000-0005-0000-0000-000093030000}"/>
    <cellStyle name="40 % - Akzent6 6 2 2 2" xfId="1121" xr:uid="{00000000-0005-0000-0000-000094030000}"/>
    <cellStyle name="40 % - Akzent6 6 2 3" xfId="449" xr:uid="{00000000-0005-0000-0000-000095030000}"/>
    <cellStyle name="40 % - Akzent6 6 2 4" xfId="869" xr:uid="{00000000-0005-0000-0000-000096030000}"/>
    <cellStyle name="40 % - Akzent6 6 3" xfId="197" xr:uid="{00000000-0005-0000-0000-000097030000}"/>
    <cellStyle name="40 % - Akzent6 6 3 2" xfId="533" xr:uid="{00000000-0005-0000-0000-000098030000}"/>
    <cellStyle name="40 % - Akzent6 6 3 3" xfId="953" xr:uid="{00000000-0005-0000-0000-000099030000}"/>
    <cellStyle name="40 % - Akzent6 6 4" xfId="617" xr:uid="{00000000-0005-0000-0000-00009A030000}"/>
    <cellStyle name="40 % - Akzent6 6 4 2" xfId="1037" xr:uid="{00000000-0005-0000-0000-00009B030000}"/>
    <cellStyle name="40 % - Akzent6 6 5" xfId="365" xr:uid="{00000000-0005-0000-0000-00009C030000}"/>
    <cellStyle name="40 % - Akzent6 6 6" xfId="785" xr:uid="{00000000-0005-0000-0000-00009D030000}"/>
    <cellStyle name="40 % - Akzent6 7" xfId="209" xr:uid="{00000000-0005-0000-0000-00009E030000}"/>
    <cellStyle name="40 % - Akzent6 7 2" xfId="629" xr:uid="{00000000-0005-0000-0000-00009F030000}"/>
    <cellStyle name="40 % - Akzent6 7 2 2" xfId="1049" xr:uid="{00000000-0005-0000-0000-0000A0030000}"/>
    <cellStyle name="40 % - Akzent6 7 3" xfId="377" xr:uid="{00000000-0005-0000-0000-0000A1030000}"/>
    <cellStyle name="40 % - Akzent6 7 4" xfId="797" xr:uid="{00000000-0005-0000-0000-0000A2030000}"/>
    <cellStyle name="40 % - Akzent6 8" xfId="125" xr:uid="{00000000-0005-0000-0000-0000A3030000}"/>
    <cellStyle name="40 % - Akzent6 8 2" xfId="461" xr:uid="{00000000-0005-0000-0000-0000A4030000}"/>
    <cellStyle name="40 % - Akzent6 8 3" xfId="881" xr:uid="{00000000-0005-0000-0000-0000A5030000}"/>
    <cellStyle name="40 % - Akzent6 9" xfId="545" xr:uid="{00000000-0005-0000-0000-0000A6030000}"/>
    <cellStyle name="40 % - Akzent6 9 2" xfId="965" xr:uid="{00000000-0005-0000-0000-0000A7030000}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7" builtinId="25" customBuiltin="1"/>
    <cellStyle name="Erklärender Text" xfId="16" builtinId="53" customBuiltin="1"/>
    <cellStyle name="Gut" xfId="7" builtinId="26" customBuiltin="1"/>
    <cellStyle name="Neutral" xfId="9" builtinId="28" customBuiltin="1"/>
    <cellStyle name="Notiz 2" xfId="43" xr:uid="{00000000-0005-0000-0000-0000BB030000}"/>
    <cellStyle name="Notiz 2 2" xfId="211" xr:uid="{00000000-0005-0000-0000-0000BC030000}"/>
    <cellStyle name="Notiz 2 2 2" xfId="631" xr:uid="{00000000-0005-0000-0000-0000BD030000}"/>
    <cellStyle name="Notiz 2 2 2 2" xfId="1051" xr:uid="{00000000-0005-0000-0000-0000BE030000}"/>
    <cellStyle name="Notiz 2 2 3" xfId="379" xr:uid="{00000000-0005-0000-0000-0000BF030000}"/>
    <cellStyle name="Notiz 2 2 4" xfId="799" xr:uid="{00000000-0005-0000-0000-0000C0030000}"/>
    <cellStyle name="Notiz 2 3" xfId="127" xr:uid="{00000000-0005-0000-0000-0000C1030000}"/>
    <cellStyle name="Notiz 2 3 2" xfId="463" xr:uid="{00000000-0005-0000-0000-0000C2030000}"/>
    <cellStyle name="Notiz 2 3 3" xfId="883" xr:uid="{00000000-0005-0000-0000-0000C3030000}"/>
    <cellStyle name="Notiz 2 4" xfId="547" xr:uid="{00000000-0005-0000-0000-0000C4030000}"/>
    <cellStyle name="Notiz 2 4 2" xfId="967" xr:uid="{00000000-0005-0000-0000-0000C5030000}"/>
    <cellStyle name="Notiz 2 5" xfId="295" xr:uid="{00000000-0005-0000-0000-0000C6030000}"/>
    <cellStyle name="Notiz 2 6" xfId="715" xr:uid="{00000000-0005-0000-0000-0000C7030000}"/>
    <cellStyle name="Notiz 3" xfId="45" xr:uid="{00000000-0005-0000-0000-0000C8030000}"/>
    <cellStyle name="Notiz 3 2" xfId="213" xr:uid="{00000000-0005-0000-0000-0000C9030000}"/>
    <cellStyle name="Notiz 3 2 2" xfId="633" xr:uid="{00000000-0005-0000-0000-0000CA030000}"/>
    <cellStyle name="Notiz 3 2 2 2" xfId="1053" xr:uid="{00000000-0005-0000-0000-0000CB030000}"/>
    <cellStyle name="Notiz 3 2 3" xfId="381" xr:uid="{00000000-0005-0000-0000-0000CC030000}"/>
    <cellStyle name="Notiz 3 2 4" xfId="801" xr:uid="{00000000-0005-0000-0000-0000CD030000}"/>
    <cellStyle name="Notiz 3 3" xfId="129" xr:uid="{00000000-0005-0000-0000-0000CE030000}"/>
    <cellStyle name="Notiz 3 3 2" xfId="465" xr:uid="{00000000-0005-0000-0000-0000CF030000}"/>
    <cellStyle name="Notiz 3 3 3" xfId="885" xr:uid="{00000000-0005-0000-0000-0000D0030000}"/>
    <cellStyle name="Notiz 3 4" xfId="549" xr:uid="{00000000-0005-0000-0000-0000D1030000}"/>
    <cellStyle name="Notiz 3 4 2" xfId="969" xr:uid="{00000000-0005-0000-0000-0000D2030000}"/>
    <cellStyle name="Notiz 3 5" xfId="297" xr:uid="{00000000-0005-0000-0000-0000D3030000}"/>
    <cellStyle name="Notiz 3 6" xfId="717" xr:uid="{00000000-0005-0000-0000-0000D4030000}"/>
    <cellStyle name="Notiz 4" xfId="59" xr:uid="{00000000-0005-0000-0000-0000D5030000}"/>
    <cellStyle name="Notiz 4 2" xfId="227" xr:uid="{00000000-0005-0000-0000-0000D6030000}"/>
    <cellStyle name="Notiz 4 2 2" xfId="647" xr:uid="{00000000-0005-0000-0000-0000D7030000}"/>
    <cellStyle name="Notiz 4 2 2 2" xfId="1067" xr:uid="{00000000-0005-0000-0000-0000D8030000}"/>
    <cellStyle name="Notiz 4 2 3" xfId="395" xr:uid="{00000000-0005-0000-0000-0000D9030000}"/>
    <cellStyle name="Notiz 4 2 4" xfId="815" xr:uid="{00000000-0005-0000-0000-0000DA030000}"/>
    <cellStyle name="Notiz 4 3" xfId="143" xr:uid="{00000000-0005-0000-0000-0000DB030000}"/>
    <cellStyle name="Notiz 4 3 2" xfId="479" xr:uid="{00000000-0005-0000-0000-0000DC030000}"/>
    <cellStyle name="Notiz 4 3 3" xfId="899" xr:uid="{00000000-0005-0000-0000-0000DD030000}"/>
    <cellStyle name="Notiz 4 4" xfId="563" xr:uid="{00000000-0005-0000-0000-0000DE030000}"/>
    <cellStyle name="Notiz 4 4 2" xfId="983" xr:uid="{00000000-0005-0000-0000-0000DF030000}"/>
    <cellStyle name="Notiz 4 5" xfId="311" xr:uid="{00000000-0005-0000-0000-0000E0030000}"/>
    <cellStyle name="Notiz 4 6" xfId="731" xr:uid="{00000000-0005-0000-0000-0000E1030000}"/>
    <cellStyle name="Notiz 5" xfId="73" xr:uid="{00000000-0005-0000-0000-0000E2030000}"/>
    <cellStyle name="Notiz 5 2" xfId="241" xr:uid="{00000000-0005-0000-0000-0000E3030000}"/>
    <cellStyle name="Notiz 5 2 2" xfId="661" xr:uid="{00000000-0005-0000-0000-0000E4030000}"/>
    <cellStyle name="Notiz 5 2 2 2" xfId="1081" xr:uid="{00000000-0005-0000-0000-0000E5030000}"/>
    <cellStyle name="Notiz 5 2 3" xfId="409" xr:uid="{00000000-0005-0000-0000-0000E6030000}"/>
    <cellStyle name="Notiz 5 2 4" xfId="829" xr:uid="{00000000-0005-0000-0000-0000E7030000}"/>
    <cellStyle name="Notiz 5 3" xfId="157" xr:uid="{00000000-0005-0000-0000-0000E8030000}"/>
    <cellStyle name="Notiz 5 3 2" xfId="493" xr:uid="{00000000-0005-0000-0000-0000E9030000}"/>
    <cellStyle name="Notiz 5 3 3" xfId="913" xr:uid="{00000000-0005-0000-0000-0000EA030000}"/>
    <cellStyle name="Notiz 5 4" xfId="577" xr:uid="{00000000-0005-0000-0000-0000EB030000}"/>
    <cellStyle name="Notiz 5 4 2" xfId="997" xr:uid="{00000000-0005-0000-0000-0000EC030000}"/>
    <cellStyle name="Notiz 5 5" xfId="325" xr:uid="{00000000-0005-0000-0000-0000ED030000}"/>
    <cellStyle name="Notiz 5 6" xfId="745" xr:uid="{00000000-0005-0000-0000-0000EE030000}"/>
    <cellStyle name="Notiz 6" xfId="87" xr:uid="{00000000-0005-0000-0000-0000EF030000}"/>
    <cellStyle name="Notiz 6 2" xfId="255" xr:uid="{00000000-0005-0000-0000-0000F0030000}"/>
    <cellStyle name="Notiz 6 2 2" xfId="675" xr:uid="{00000000-0005-0000-0000-0000F1030000}"/>
    <cellStyle name="Notiz 6 2 2 2" xfId="1095" xr:uid="{00000000-0005-0000-0000-0000F2030000}"/>
    <cellStyle name="Notiz 6 2 3" xfId="423" xr:uid="{00000000-0005-0000-0000-0000F3030000}"/>
    <cellStyle name="Notiz 6 2 4" xfId="843" xr:uid="{00000000-0005-0000-0000-0000F4030000}"/>
    <cellStyle name="Notiz 6 3" xfId="171" xr:uid="{00000000-0005-0000-0000-0000F5030000}"/>
    <cellStyle name="Notiz 6 3 2" xfId="507" xr:uid="{00000000-0005-0000-0000-0000F6030000}"/>
    <cellStyle name="Notiz 6 3 3" xfId="927" xr:uid="{00000000-0005-0000-0000-0000F7030000}"/>
    <cellStyle name="Notiz 6 4" xfId="591" xr:uid="{00000000-0005-0000-0000-0000F8030000}"/>
    <cellStyle name="Notiz 6 4 2" xfId="1011" xr:uid="{00000000-0005-0000-0000-0000F9030000}"/>
    <cellStyle name="Notiz 6 5" xfId="339" xr:uid="{00000000-0005-0000-0000-0000FA030000}"/>
    <cellStyle name="Notiz 6 6" xfId="759" xr:uid="{00000000-0005-0000-0000-0000FB030000}"/>
    <cellStyle name="Notiz 7" xfId="101" xr:uid="{00000000-0005-0000-0000-0000FC030000}"/>
    <cellStyle name="Notiz 7 2" xfId="269" xr:uid="{00000000-0005-0000-0000-0000FD030000}"/>
    <cellStyle name="Notiz 7 2 2" xfId="689" xr:uid="{00000000-0005-0000-0000-0000FE030000}"/>
    <cellStyle name="Notiz 7 2 2 2" xfId="1109" xr:uid="{00000000-0005-0000-0000-0000FF030000}"/>
    <cellStyle name="Notiz 7 2 3" xfId="437" xr:uid="{00000000-0005-0000-0000-000000040000}"/>
    <cellStyle name="Notiz 7 2 4" xfId="857" xr:uid="{00000000-0005-0000-0000-000001040000}"/>
    <cellStyle name="Notiz 7 3" xfId="185" xr:uid="{00000000-0005-0000-0000-000002040000}"/>
    <cellStyle name="Notiz 7 3 2" xfId="521" xr:uid="{00000000-0005-0000-0000-000003040000}"/>
    <cellStyle name="Notiz 7 3 3" xfId="941" xr:uid="{00000000-0005-0000-0000-000004040000}"/>
    <cellStyle name="Notiz 7 4" xfId="605" xr:uid="{00000000-0005-0000-0000-000005040000}"/>
    <cellStyle name="Notiz 7 4 2" xfId="1025" xr:uid="{00000000-0005-0000-0000-000006040000}"/>
    <cellStyle name="Notiz 7 5" xfId="353" xr:uid="{00000000-0005-0000-0000-000007040000}"/>
    <cellStyle name="Notiz 7 6" xfId="773" xr:uid="{00000000-0005-0000-0000-000008040000}"/>
    <cellStyle name="Schlecht" xfId="8" builtinId="27" customBuiltin="1"/>
    <cellStyle name="Standard" xfId="0" builtinId="0"/>
    <cellStyle name="Standard 2" xfId="1" xr:uid="{00000000-0005-0000-0000-00000B040000}"/>
    <cellStyle name="Standard 3" xfId="42" xr:uid="{00000000-0005-0000-0000-00000C040000}"/>
    <cellStyle name="Standard 3 2" xfId="210" xr:uid="{00000000-0005-0000-0000-00000D040000}"/>
    <cellStyle name="Standard 3 2 2" xfId="630" xr:uid="{00000000-0005-0000-0000-00000E040000}"/>
    <cellStyle name="Standard 3 2 2 2" xfId="1050" xr:uid="{00000000-0005-0000-0000-00000F040000}"/>
    <cellStyle name="Standard 3 2 3" xfId="378" xr:uid="{00000000-0005-0000-0000-000010040000}"/>
    <cellStyle name="Standard 3 2 4" xfId="798" xr:uid="{00000000-0005-0000-0000-000011040000}"/>
    <cellStyle name="Standard 3 3" xfId="126" xr:uid="{00000000-0005-0000-0000-000012040000}"/>
    <cellStyle name="Standard 3 3 2" xfId="462" xr:uid="{00000000-0005-0000-0000-000013040000}"/>
    <cellStyle name="Standard 3 3 3" xfId="882" xr:uid="{00000000-0005-0000-0000-000014040000}"/>
    <cellStyle name="Standard 3 4" xfId="546" xr:uid="{00000000-0005-0000-0000-000015040000}"/>
    <cellStyle name="Standard 3 4 2" xfId="966" xr:uid="{00000000-0005-0000-0000-000016040000}"/>
    <cellStyle name="Standard 3 5" xfId="294" xr:uid="{00000000-0005-0000-0000-000017040000}"/>
    <cellStyle name="Standard 3 6" xfId="714" xr:uid="{00000000-0005-0000-0000-000018040000}"/>
    <cellStyle name="Standard 4" xfId="44" xr:uid="{00000000-0005-0000-0000-000019040000}"/>
    <cellStyle name="Standard 4 2" xfId="212" xr:uid="{00000000-0005-0000-0000-00001A040000}"/>
    <cellStyle name="Standard 4 2 2" xfId="632" xr:uid="{00000000-0005-0000-0000-00001B040000}"/>
    <cellStyle name="Standard 4 2 2 2" xfId="1052" xr:uid="{00000000-0005-0000-0000-00001C040000}"/>
    <cellStyle name="Standard 4 2 3" xfId="380" xr:uid="{00000000-0005-0000-0000-00001D040000}"/>
    <cellStyle name="Standard 4 2 4" xfId="800" xr:uid="{00000000-0005-0000-0000-00001E040000}"/>
    <cellStyle name="Standard 4 3" xfId="128" xr:uid="{00000000-0005-0000-0000-00001F040000}"/>
    <cellStyle name="Standard 4 3 2" xfId="464" xr:uid="{00000000-0005-0000-0000-000020040000}"/>
    <cellStyle name="Standard 4 3 3" xfId="884" xr:uid="{00000000-0005-0000-0000-000021040000}"/>
    <cellStyle name="Standard 4 4" xfId="548" xr:uid="{00000000-0005-0000-0000-000022040000}"/>
    <cellStyle name="Standard 4 4 2" xfId="968" xr:uid="{00000000-0005-0000-0000-000023040000}"/>
    <cellStyle name="Standard 4 5" xfId="296" xr:uid="{00000000-0005-0000-0000-000024040000}"/>
    <cellStyle name="Standard 4 6" xfId="716" xr:uid="{00000000-0005-0000-0000-000025040000}"/>
    <cellStyle name="Standard 5" xfId="58" xr:uid="{00000000-0005-0000-0000-000026040000}"/>
    <cellStyle name="Standard 5 2" xfId="226" xr:uid="{00000000-0005-0000-0000-000027040000}"/>
    <cellStyle name="Standard 5 2 2" xfId="646" xr:uid="{00000000-0005-0000-0000-000028040000}"/>
    <cellStyle name="Standard 5 2 2 2" xfId="1066" xr:uid="{00000000-0005-0000-0000-000029040000}"/>
    <cellStyle name="Standard 5 2 3" xfId="394" xr:uid="{00000000-0005-0000-0000-00002A040000}"/>
    <cellStyle name="Standard 5 2 4" xfId="814" xr:uid="{00000000-0005-0000-0000-00002B040000}"/>
    <cellStyle name="Standard 5 3" xfId="142" xr:uid="{00000000-0005-0000-0000-00002C040000}"/>
    <cellStyle name="Standard 5 3 2" xfId="478" xr:uid="{00000000-0005-0000-0000-00002D040000}"/>
    <cellStyle name="Standard 5 3 3" xfId="898" xr:uid="{00000000-0005-0000-0000-00002E040000}"/>
    <cellStyle name="Standard 5 4" xfId="562" xr:uid="{00000000-0005-0000-0000-00002F040000}"/>
    <cellStyle name="Standard 5 4 2" xfId="982" xr:uid="{00000000-0005-0000-0000-000030040000}"/>
    <cellStyle name="Standard 5 5" xfId="310" xr:uid="{00000000-0005-0000-0000-000031040000}"/>
    <cellStyle name="Standard 5 6" xfId="730" xr:uid="{00000000-0005-0000-0000-000032040000}"/>
    <cellStyle name="Standard 6" xfId="72" xr:uid="{00000000-0005-0000-0000-000033040000}"/>
    <cellStyle name="Standard 6 2" xfId="240" xr:uid="{00000000-0005-0000-0000-000034040000}"/>
    <cellStyle name="Standard 6 2 2" xfId="660" xr:uid="{00000000-0005-0000-0000-000035040000}"/>
    <cellStyle name="Standard 6 2 2 2" xfId="1080" xr:uid="{00000000-0005-0000-0000-000036040000}"/>
    <cellStyle name="Standard 6 2 3" xfId="408" xr:uid="{00000000-0005-0000-0000-000037040000}"/>
    <cellStyle name="Standard 6 2 4" xfId="828" xr:uid="{00000000-0005-0000-0000-000038040000}"/>
    <cellStyle name="Standard 6 3" xfId="156" xr:uid="{00000000-0005-0000-0000-000039040000}"/>
    <cellStyle name="Standard 6 3 2" xfId="492" xr:uid="{00000000-0005-0000-0000-00003A040000}"/>
    <cellStyle name="Standard 6 3 3" xfId="912" xr:uid="{00000000-0005-0000-0000-00003B040000}"/>
    <cellStyle name="Standard 6 4" xfId="576" xr:uid="{00000000-0005-0000-0000-00003C040000}"/>
    <cellStyle name="Standard 6 4 2" xfId="996" xr:uid="{00000000-0005-0000-0000-00003D040000}"/>
    <cellStyle name="Standard 6 5" xfId="324" xr:uid="{00000000-0005-0000-0000-00003E040000}"/>
    <cellStyle name="Standard 6 6" xfId="744" xr:uid="{00000000-0005-0000-0000-00003F040000}"/>
    <cellStyle name="Standard 7" xfId="86" xr:uid="{00000000-0005-0000-0000-000040040000}"/>
    <cellStyle name="Standard 7 2" xfId="254" xr:uid="{00000000-0005-0000-0000-000041040000}"/>
    <cellStyle name="Standard 7 2 2" xfId="674" xr:uid="{00000000-0005-0000-0000-000042040000}"/>
    <cellStyle name="Standard 7 2 2 2" xfId="1094" xr:uid="{00000000-0005-0000-0000-000043040000}"/>
    <cellStyle name="Standard 7 2 3" xfId="422" xr:uid="{00000000-0005-0000-0000-000044040000}"/>
    <cellStyle name="Standard 7 2 4" xfId="842" xr:uid="{00000000-0005-0000-0000-000045040000}"/>
    <cellStyle name="Standard 7 3" xfId="170" xr:uid="{00000000-0005-0000-0000-000046040000}"/>
    <cellStyle name="Standard 7 3 2" xfId="506" xr:uid="{00000000-0005-0000-0000-000047040000}"/>
    <cellStyle name="Standard 7 3 3" xfId="926" xr:uid="{00000000-0005-0000-0000-000048040000}"/>
    <cellStyle name="Standard 7 4" xfId="590" xr:uid="{00000000-0005-0000-0000-000049040000}"/>
    <cellStyle name="Standard 7 4 2" xfId="1010" xr:uid="{00000000-0005-0000-0000-00004A040000}"/>
    <cellStyle name="Standard 7 5" xfId="338" xr:uid="{00000000-0005-0000-0000-00004B040000}"/>
    <cellStyle name="Standard 7 6" xfId="758" xr:uid="{00000000-0005-0000-0000-00004C040000}"/>
    <cellStyle name="Standard 8" xfId="100" xr:uid="{00000000-0005-0000-0000-00004D040000}"/>
    <cellStyle name="Standard 8 2" xfId="268" xr:uid="{00000000-0005-0000-0000-00004E040000}"/>
    <cellStyle name="Standard 8 2 2" xfId="688" xr:uid="{00000000-0005-0000-0000-00004F040000}"/>
    <cellStyle name="Standard 8 2 2 2" xfId="1108" xr:uid="{00000000-0005-0000-0000-000050040000}"/>
    <cellStyle name="Standard 8 2 3" xfId="436" xr:uid="{00000000-0005-0000-0000-000051040000}"/>
    <cellStyle name="Standard 8 2 4" xfId="856" xr:uid="{00000000-0005-0000-0000-000052040000}"/>
    <cellStyle name="Standard 8 3" xfId="184" xr:uid="{00000000-0005-0000-0000-000053040000}"/>
    <cellStyle name="Standard 8 3 2" xfId="520" xr:uid="{00000000-0005-0000-0000-000054040000}"/>
    <cellStyle name="Standard 8 3 3" xfId="940" xr:uid="{00000000-0005-0000-0000-000055040000}"/>
    <cellStyle name="Standard 8 4" xfId="604" xr:uid="{00000000-0005-0000-0000-000056040000}"/>
    <cellStyle name="Standard 8 4 2" xfId="1024" xr:uid="{00000000-0005-0000-0000-000057040000}"/>
    <cellStyle name="Standard 8 5" xfId="352" xr:uid="{00000000-0005-0000-0000-000058040000}"/>
    <cellStyle name="Standard 8 6" xfId="772" xr:uid="{00000000-0005-0000-0000-000059040000}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rabenau-p/Desktop/A_LP_Modelle/A_Modelle/Basis/Aufgabe_1_Tableau_teilg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ung1_Überschr"/>
      <sheetName val="Übung1_Tableau_teilgel."/>
      <sheetName val="Leertableau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0">
    <pageSetUpPr fitToPage="1"/>
  </sheetPr>
  <dimension ref="A1:U125"/>
  <sheetViews>
    <sheetView zoomScale="85" zoomScaleNormal="85" workbookViewId="0">
      <pane ySplit="2" topLeftCell="A3" activePane="bottomLeft" state="frozen"/>
      <selection pane="bottomLeft" activeCell="E2" sqref="E2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3" width="6.88671875" customWidth="1"/>
    <col min="14" max="16" width="7.5546875" bestFit="1" customWidth="1"/>
    <col min="17" max="18" width="6.88671875" customWidth="1"/>
    <col min="19" max="19" width="7.5546875" bestFit="1" customWidth="1"/>
    <col min="20" max="20" width="7.5546875" customWidth="1"/>
    <col min="21" max="21" width="8.5546875" bestFit="1" customWidth="1"/>
  </cols>
  <sheetData>
    <row r="1" spans="1:2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5"/>
    </row>
    <row r="2" spans="1:21" s="1" customFormat="1" ht="161.25" customHeight="1" x14ac:dyDescent="0.25">
      <c r="A2" s="47" t="s">
        <v>49</v>
      </c>
      <c r="B2" s="47"/>
      <c r="C2" s="31" t="s">
        <v>39</v>
      </c>
      <c r="D2" s="31" t="s">
        <v>40</v>
      </c>
      <c r="E2" s="45" t="s">
        <v>0</v>
      </c>
      <c r="F2" s="11" t="s">
        <v>25</v>
      </c>
      <c r="G2" s="11" t="s">
        <v>41</v>
      </c>
      <c r="H2" s="11" t="s">
        <v>44</v>
      </c>
      <c r="I2" s="11" t="s">
        <v>65</v>
      </c>
      <c r="J2" s="11" t="s">
        <v>45</v>
      </c>
      <c r="K2" s="11" t="s">
        <v>43</v>
      </c>
      <c r="L2" s="11" t="s">
        <v>30</v>
      </c>
      <c r="M2" s="11" t="s">
        <v>42</v>
      </c>
      <c r="N2" s="11" t="s">
        <v>36</v>
      </c>
      <c r="O2" s="11" t="s">
        <v>38</v>
      </c>
      <c r="P2" s="11" t="s">
        <v>37</v>
      </c>
      <c r="Q2" s="11" t="s">
        <v>46</v>
      </c>
      <c r="R2" s="11" t="s">
        <v>47</v>
      </c>
      <c r="S2" s="11" t="s">
        <v>29</v>
      </c>
      <c r="T2" s="11" t="s">
        <v>48</v>
      </c>
      <c r="U2" s="11" t="s">
        <v>31</v>
      </c>
    </row>
    <row r="3" spans="1:21" s="1" customFormat="1" ht="21.6" customHeight="1" x14ac:dyDescent="0.25">
      <c r="A3" s="47" t="s">
        <v>35</v>
      </c>
      <c r="B3" s="48"/>
      <c r="C3" s="30"/>
      <c r="D3" s="30"/>
      <c r="E3" s="33"/>
      <c r="F3" s="7">
        <f>U52</f>
        <v>7500</v>
      </c>
      <c r="G3" s="39">
        <f>U56</f>
        <v>71.854304635761579</v>
      </c>
      <c r="H3" s="40">
        <f>U56</f>
        <v>71.854304635761579</v>
      </c>
      <c r="I3" s="34">
        <f>U14</f>
        <v>1120</v>
      </c>
      <c r="J3" s="34">
        <f>U17</f>
        <v>186.91176470588238</v>
      </c>
      <c r="K3" s="34">
        <f>U17</f>
        <v>186.91176470588238</v>
      </c>
      <c r="L3" s="34">
        <f>U21</f>
        <v>186.66666666666666</v>
      </c>
      <c r="M3" s="34">
        <f>U21</f>
        <v>186.66666666666666</v>
      </c>
      <c r="N3" s="34">
        <f>U21</f>
        <v>186.66666666666666</v>
      </c>
      <c r="O3" s="34">
        <f>U32</f>
        <v>574.11764705882342</v>
      </c>
      <c r="P3" s="34">
        <f>U44</f>
        <v>1240</v>
      </c>
      <c r="Q3" s="34">
        <f>U45</f>
        <v>638.23529411764696</v>
      </c>
      <c r="R3" s="34">
        <f>U53</f>
        <v>97.689075630252105</v>
      </c>
      <c r="S3" s="40">
        <f>U56</f>
        <v>71.854304635761579</v>
      </c>
      <c r="T3" s="40">
        <f>U56</f>
        <v>71.854304635761579</v>
      </c>
      <c r="U3" s="34">
        <f>MIN(F3:T3)</f>
        <v>71.854304635761579</v>
      </c>
    </row>
    <row r="4" spans="1:21" ht="20.25" customHeight="1" x14ac:dyDescent="0.25">
      <c r="A4" s="18" t="s">
        <v>33</v>
      </c>
      <c r="B4" s="19" t="s">
        <v>62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3"/>
    </row>
    <row r="5" spans="1:21" ht="17.100000000000001" customHeight="1" x14ac:dyDescent="0.25">
      <c r="A5" s="20" t="s">
        <v>27</v>
      </c>
      <c r="B5" s="16" t="s">
        <v>26</v>
      </c>
      <c r="C5" s="35">
        <v>0</v>
      </c>
      <c r="D5" s="35"/>
      <c r="E5" s="42" t="s">
        <v>66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</row>
    <row r="6" spans="1:21" ht="17.100000000000001" customHeight="1" x14ac:dyDescent="0.25">
      <c r="A6" s="20" t="s">
        <v>1</v>
      </c>
      <c r="B6" s="16" t="s">
        <v>28</v>
      </c>
      <c r="C6" s="35">
        <v>48.050000000000004</v>
      </c>
      <c r="D6" s="35"/>
      <c r="E6" s="42" t="s">
        <v>66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17.100000000000001" customHeight="1" x14ac:dyDescent="0.25">
      <c r="A7" s="21" t="s">
        <v>2</v>
      </c>
      <c r="B7" s="10" t="s">
        <v>26</v>
      </c>
      <c r="C7" s="36">
        <v>0</v>
      </c>
      <c r="D7" s="36"/>
      <c r="E7" s="13" t="s">
        <v>66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ht="17.100000000000001" customHeight="1" x14ac:dyDescent="0.25">
      <c r="A8" s="21" t="s">
        <v>2</v>
      </c>
      <c r="B8" s="10" t="s">
        <v>28</v>
      </c>
      <c r="C8" s="36">
        <v>69.75</v>
      </c>
      <c r="D8" s="36"/>
      <c r="E8" s="13" t="s">
        <v>66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ht="17.100000000000001" customHeight="1" x14ac:dyDescent="0.25">
      <c r="A9" s="22" t="s">
        <v>3</v>
      </c>
      <c r="B9" s="16" t="s">
        <v>26</v>
      </c>
      <c r="C9" s="35">
        <v>1.5466666666666686</v>
      </c>
      <c r="D9" s="35"/>
      <c r="E9" s="42" t="s">
        <v>66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1" ht="17.100000000000001" customHeight="1" x14ac:dyDescent="0.25">
      <c r="A10" s="22" t="s">
        <v>3</v>
      </c>
      <c r="B10" s="16" t="s">
        <v>28</v>
      </c>
      <c r="C10" s="35">
        <v>73.066666666666677</v>
      </c>
      <c r="D10" s="35"/>
      <c r="E10" s="42" t="s">
        <v>66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spans="1:21" ht="17.100000000000001" customHeight="1" x14ac:dyDescent="0.25">
      <c r="A11" s="22" t="s">
        <v>3</v>
      </c>
      <c r="B11" s="16" t="s">
        <v>32</v>
      </c>
      <c r="C11" s="35">
        <v>112</v>
      </c>
      <c r="D11" s="35"/>
      <c r="E11" s="42" t="s">
        <v>66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21" ht="17.100000000000001" customHeight="1" x14ac:dyDescent="0.25">
      <c r="A12" s="23" t="s">
        <v>4</v>
      </c>
      <c r="B12" s="10" t="s">
        <v>26</v>
      </c>
      <c r="C12" s="36">
        <v>14.8</v>
      </c>
      <c r="D12" s="36"/>
      <c r="E12" s="13" t="s">
        <v>66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ht="17.100000000000001" customHeight="1" x14ac:dyDescent="0.25">
      <c r="A13" s="23" t="s">
        <v>4</v>
      </c>
      <c r="B13" s="10" t="s">
        <v>28</v>
      </c>
      <c r="C13" s="36">
        <v>80</v>
      </c>
      <c r="D13" s="36"/>
      <c r="E13" s="13" t="s">
        <v>66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ht="17.100000000000001" customHeight="1" x14ac:dyDescent="0.25">
      <c r="A14" s="23" t="s">
        <v>4</v>
      </c>
      <c r="B14" s="10" t="s">
        <v>32</v>
      </c>
      <c r="C14" s="36">
        <v>112</v>
      </c>
      <c r="D14" s="36">
        <f>(I14)*U14</f>
        <v>112</v>
      </c>
      <c r="E14" s="13" t="s">
        <v>66</v>
      </c>
      <c r="F14" s="7"/>
      <c r="G14" s="7"/>
      <c r="H14" s="7"/>
      <c r="I14" s="7">
        <v>0.1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>IF(OR(C14=0,SUM(F14:T14)=0),0,C14/SUM(F14:T14))</f>
        <v>1120</v>
      </c>
    </row>
    <row r="15" spans="1:21" ht="17.100000000000001" customHeight="1" x14ac:dyDescent="0.25">
      <c r="A15" s="22" t="s">
        <v>5</v>
      </c>
      <c r="B15" s="16" t="s">
        <v>26</v>
      </c>
      <c r="C15" s="35">
        <v>57.35</v>
      </c>
      <c r="D15" s="37"/>
      <c r="E15" s="43" t="s">
        <v>66</v>
      </c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spans="1:21" ht="17.100000000000001" customHeight="1" x14ac:dyDescent="0.25">
      <c r="A16" s="22" t="s">
        <v>5</v>
      </c>
      <c r="B16" s="16" t="s">
        <v>28</v>
      </c>
      <c r="C16" s="35">
        <v>93</v>
      </c>
      <c r="D16" s="37"/>
      <c r="E16" s="43" t="s">
        <v>66</v>
      </c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spans="1:21" ht="17.100000000000001" customHeight="1" x14ac:dyDescent="0.25">
      <c r="A17" s="23" t="s">
        <v>6</v>
      </c>
      <c r="B17" s="10" t="s">
        <v>26</v>
      </c>
      <c r="C17" s="36">
        <v>63.550000000000004</v>
      </c>
      <c r="D17" s="36">
        <f>(J17+K17)*U17</f>
        <v>63.550000000000004</v>
      </c>
      <c r="E17" s="13" t="s">
        <v>66</v>
      </c>
      <c r="F17" s="7"/>
      <c r="G17" s="7"/>
      <c r="H17" s="7"/>
      <c r="I17" s="7"/>
      <c r="J17" s="7">
        <v>0.24</v>
      </c>
      <c r="K17" s="7">
        <v>0.1</v>
      </c>
      <c r="L17" s="7"/>
      <c r="M17" s="7"/>
      <c r="N17" s="7"/>
      <c r="O17" s="7"/>
      <c r="P17" s="7"/>
      <c r="Q17" s="7"/>
      <c r="R17" s="7"/>
      <c r="S17" s="7"/>
      <c r="T17" s="7"/>
      <c r="U17" s="7">
        <f t="shared" ref="U17" si="0">IF(OR(C17=0,SUM(F17:T17)=0),0,C17/SUM(F17:T17))</f>
        <v>186.91176470588238</v>
      </c>
    </row>
    <row r="18" spans="1:21" ht="17.100000000000001" customHeight="1" x14ac:dyDescent="0.25">
      <c r="A18" s="23" t="s">
        <v>6</v>
      </c>
      <c r="B18" s="10" t="s">
        <v>28</v>
      </c>
      <c r="C18" s="36">
        <v>93</v>
      </c>
      <c r="D18" s="36"/>
      <c r="E18" s="13" t="s">
        <v>66</v>
      </c>
      <c r="F18" s="7"/>
      <c r="G18" s="7"/>
      <c r="H18" s="7"/>
      <c r="I18" s="7"/>
      <c r="J18" s="7">
        <v>0.24</v>
      </c>
      <c r="K18" s="7">
        <v>0.1</v>
      </c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ht="17.100000000000001" customHeight="1" x14ac:dyDescent="0.25">
      <c r="A19" s="23" t="s">
        <v>6</v>
      </c>
      <c r="B19" s="10" t="s">
        <v>32</v>
      </c>
      <c r="C19" s="36">
        <v>124</v>
      </c>
      <c r="D19" s="36"/>
      <c r="E19" s="13" t="s">
        <v>66</v>
      </c>
      <c r="F19" s="7"/>
      <c r="G19" s="7"/>
      <c r="H19" s="7"/>
      <c r="I19" s="7"/>
      <c r="J19" s="7">
        <v>0.24</v>
      </c>
      <c r="K19" s="7">
        <v>0.1</v>
      </c>
      <c r="L19" s="7"/>
      <c r="M19" s="7"/>
      <c r="N19" s="7"/>
      <c r="O19" s="7"/>
      <c r="P19" s="7"/>
      <c r="Q19" s="7"/>
      <c r="R19" s="7"/>
      <c r="S19" s="7"/>
      <c r="T19" s="7"/>
      <c r="U19" s="7">
        <f>IF(OR(C19=0,SUM(F19:T19)=0),0,C19/SUM(F19:T19))</f>
        <v>364.70588235294122</v>
      </c>
    </row>
    <row r="20" spans="1:21" ht="17.100000000000001" customHeight="1" x14ac:dyDescent="0.25">
      <c r="A20" s="22" t="s">
        <v>7</v>
      </c>
      <c r="B20" s="16" t="s">
        <v>55</v>
      </c>
      <c r="C20" s="35">
        <v>80</v>
      </c>
      <c r="D20" s="35">
        <f>(L20)*U21</f>
        <v>57.86666666666666</v>
      </c>
      <c r="E20" s="42" t="s">
        <v>66</v>
      </c>
      <c r="F20" s="14"/>
      <c r="G20" s="14"/>
      <c r="H20" s="14"/>
      <c r="I20" s="14"/>
      <c r="J20" s="14"/>
      <c r="K20" s="14"/>
      <c r="L20" s="14">
        <v>0.31</v>
      </c>
      <c r="M20" s="14"/>
      <c r="N20" s="14"/>
      <c r="O20" s="14"/>
      <c r="P20" s="14"/>
      <c r="Q20" s="14"/>
      <c r="R20" s="14"/>
      <c r="S20" s="14"/>
      <c r="T20" s="14"/>
      <c r="U20" s="14">
        <f t="shared" ref="U20" si="1">IF(OR(C20=0,SUM(F20:T20)=0),0,C20/SUM(F20:T20))</f>
        <v>258.06451612903226</v>
      </c>
    </row>
    <row r="21" spans="1:21" ht="17.100000000000001" customHeight="1" x14ac:dyDescent="0.25">
      <c r="A21" s="22" t="s">
        <v>7</v>
      </c>
      <c r="B21" s="16" t="s">
        <v>26</v>
      </c>
      <c r="C21" s="35">
        <v>89.6</v>
      </c>
      <c r="D21" s="35">
        <f>(L21+N21)*U21</f>
        <v>89.6</v>
      </c>
      <c r="E21" s="42" t="s">
        <v>66</v>
      </c>
      <c r="F21" s="14"/>
      <c r="G21" s="14"/>
      <c r="H21" s="14"/>
      <c r="I21" s="14"/>
      <c r="J21" s="14"/>
      <c r="K21" s="14"/>
      <c r="L21" s="14">
        <v>0.31</v>
      </c>
      <c r="M21" s="14"/>
      <c r="N21" s="14">
        <v>0.17</v>
      </c>
      <c r="O21" s="14"/>
      <c r="P21" s="14"/>
      <c r="Q21" s="14"/>
      <c r="R21" s="14"/>
      <c r="S21" s="14"/>
      <c r="T21" s="14"/>
      <c r="U21" s="14">
        <f t="shared" ref="U21:U23" si="2">IF(OR(C21=0,SUM(F21:T21)=0),0,C21/SUM(F21:T21))</f>
        <v>186.66666666666666</v>
      </c>
    </row>
    <row r="22" spans="1:21" ht="17.100000000000001" customHeight="1" x14ac:dyDescent="0.25">
      <c r="A22" s="22" t="s">
        <v>7</v>
      </c>
      <c r="B22" s="16" t="s">
        <v>28</v>
      </c>
      <c r="C22" s="35">
        <v>112</v>
      </c>
      <c r="D22" s="35"/>
      <c r="E22" s="42" t="s">
        <v>66</v>
      </c>
      <c r="F22" s="14"/>
      <c r="G22" s="14"/>
      <c r="H22" s="14"/>
      <c r="I22" s="14"/>
      <c r="J22" s="14"/>
      <c r="K22" s="14"/>
      <c r="L22" s="14">
        <v>0.31</v>
      </c>
      <c r="M22" s="14"/>
      <c r="N22" s="14">
        <v>0.17</v>
      </c>
      <c r="O22" s="14"/>
      <c r="P22" s="14"/>
      <c r="Q22" s="14"/>
      <c r="R22" s="14"/>
      <c r="S22" s="14"/>
      <c r="T22" s="14"/>
      <c r="U22" s="14"/>
    </row>
    <row r="23" spans="1:21" ht="17.100000000000001" customHeight="1" x14ac:dyDescent="0.25">
      <c r="A23" s="22" t="s">
        <v>7</v>
      </c>
      <c r="B23" s="16" t="s">
        <v>32</v>
      </c>
      <c r="C23" s="35">
        <v>120</v>
      </c>
      <c r="D23" s="35">
        <f>(L23+M23+N23)*U21</f>
        <v>108.26666666666668</v>
      </c>
      <c r="E23" s="42" t="s">
        <v>66</v>
      </c>
      <c r="F23" s="14"/>
      <c r="G23" s="14"/>
      <c r="H23" s="14"/>
      <c r="I23" s="14"/>
      <c r="J23" s="14"/>
      <c r="K23" s="14"/>
      <c r="L23" s="14">
        <v>0.31</v>
      </c>
      <c r="M23" s="14">
        <v>0.1</v>
      </c>
      <c r="N23" s="14">
        <v>0.17</v>
      </c>
      <c r="O23" s="14"/>
      <c r="P23" s="14"/>
      <c r="Q23" s="14"/>
      <c r="R23" s="14"/>
      <c r="S23" s="14"/>
      <c r="T23" s="14"/>
      <c r="U23" s="14">
        <f t="shared" si="2"/>
        <v>206.89655172413791</v>
      </c>
    </row>
    <row r="24" spans="1:21" ht="17.100000000000001" customHeight="1" x14ac:dyDescent="0.25">
      <c r="A24" s="23" t="s">
        <v>8</v>
      </c>
      <c r="B24" s="10" t="s">
        <v>26</v>
      </c>
      <c r="C24" s="36">
        <v>89.6</v>
      </c>
      <c r="D24" s="36"/>
      <c r="E24" s="13" t="s">
        <v>66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ht="17.100000000000001" customHeight="1" x14ac:dyDescent="0.25">
      <c r="A25" s="23" t="s">
        <v>8</v>
      </c>
      <c r="B25" s="10" t="s">
        <v>28</v>
      </c>
      <c r="C25" s="36">
        <v>105.6</v>
      </c>
      <c r="D25" s="36"/>
      <c r="E25" s="13" t="s">
        <v>66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 ht="17.100000000000001" customHeight="1" x14ac:dyDescent="0.25">
      <c r="A26" s="22" t="s">
        <v>9</v>
      </c>
      <c r="B26" s="16" t="s">
        <v>26</v>
      </c>
      <c r="C26" s="35">
        <v>93</v>
      </c>
      <c r="D26" s="35"/>
      <c r="E26" s="42" t="s">
        <v>66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</row>
    <row r="27" spans="1:21" ht="17.100000000000001" customHeight="1" x14ac:dyDescent="0.25">
      <c r="A27" s="22" t="s">
        <v>9</v>
      </c>
      <c r="B27" s="16" t="s">
        <v>28</v>
      </c>
      <c r="C27" s="35">
        <v>102.3</v>
      </c>
      <c r="D27" s="35"/>
      <c r="E27" s="42" t="s">
        <v>66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</row>
    <row r="28" spans="1:21" ht="17.100000000000001" customHeight="1" x14ac:dyDescent="0.25">
      <c r="A28" s="22" t="s">
        <v>9</v>
      </c>
      <c r="B28" s="16" t="s">
        <v>32</v>
      </c>
      <c r="C28" s="35">
        <v>124</v>
      </c>
      <c r="D28" s="35"/>
      <c r="E28" s="42" t="s">
        <v>66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</row>
    <row r="29" spans="1:21" ht="17.100000000000001" customHeight="1" x14ac:dyDescent="0.25">
      <c r="A29" s="23" t="s">
        <v>10</v>
      </c>
      <c r="B29" s="10" t="s">
        <v>26</v>
      </c>
      <c r="C29" s="36">
        <v>102.3</v>
      </c>
      <c r="D29" s="38"/>
      <c r="E29" s="13" t="s">
        <v>66</v>
      </c>
      <c r="F29" s="32"/>
      <c r="G29" s="3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17"/>
    </row>
    <row r="30" spans="1:21" ht="17.100000000000001" customHeight="1" x14ac:dyDescent="0.25">
      <c r="A30" s="23" t="s">
        <v>10</v>
      </c>
      <c r="B30" s="10" t="s">
        <v>28</v>
      </c>
      <c r="C30" s="36">
        <v>108.5</v>
      </c>
      <c r="D30" s="38"/>
      <c r="E30" s="13" t="s">
        <v>66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17"/>
    </row>
    <row r="31" spans="1:21" ht="17.100000000000001" customHeight="1" x14ac:dyDescent="0.25">
      <c r="A31" s="23" t="s">
        <v>10</v>
      </c>
      <c r="B31" s="10" t="s">
        <v>32</v>
      </c>
      <c r="C31" s="36">
        <v>124</v>
      </c>
      <c r="D31" s="38"/>
      <c r="E31" s="13" t="s">
        <v>66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17"/>
    </row>
    <row r="32" spans="1:21" ht="17.100000000000001" customHeight="1" x14ac:dyDescent="0.25">
      <c r="A32" s="22" t="s">
        <v>11</v>
      </c>
      <c r="B32" s="16" t="s">
        <v>26</v>
      </c>
      <c r="C32" s="35">
        <v>97.6</v>
      </c>
      <c r="D32" s="35">
        <f t="shared" ref="D32" si="3">O32*U32</f>
        <v>97.6</v>
      </c>
      <c r="E32" s="42" t="s">
        <v>66</v>
      </c>
      <c r="F32" s="14"/>
      <c r="G32" s="14"/>
      <c r="H32" s="14"/>
      <c r="I32" s="14"/>
      <c r="J32" s="14"/>
      <c r="K32" s="14"/>
      <c r="L32" s="14"/>
      <c r="M32" s="14"/>
      <c r="N32" s="14"/>
      <c r="O32" s="14">
        <v>0.17</v>
      </c>
      <c r="P32" s="14"/>
      <c r="Q32" s="14"/>
      <c r="R32" s="14"/>
      <c r="S32" s="14"/>
      <c r="T32" s="14"/>
      <c r="U32" s="14">
        <f t="shared" ref="U32" si="4">IF(OR(C32=0,SUM(F32:T32)=0),0,C32/SUM(F32:T32))</f>
        <v>574.11764705882342</v>
      </c>
    </row>
    <row r="33" spans="1:21" ht="17.100000000000001" customHeight="1" x14ac:dyDescent="0.25">
      <c r="A33" s="22" t="s">
        <v>11</v>
      </c>
      <c r="B33" s="16" t="s">
        <v>28</v>
      </c>
      <c r="C33" s="35">
        <v>104</v>
      </c>
      <c r="D33" s="35"/>
      <c r="E33" s="42" t="s">
        <v>66</v>
      </c>
      <c r="F33" s="14"/>
      <c r="G33" s="14"/>
      <c r="H33" s="14"/>
      <c r="I33" s="14"/>
      <c r="J33" s="14"/>
      <c r="K33" s="14"/>
      <c r="L33" s="14"/>
      <c r="M33" s="14"/>
      <c r="N33" s="14"/>
      <c r="O33" s="14">
        <v>0.17</v>
      </c>
      <c r="P33" s="14"/>
      <c r="Q33" s="14"/>
      <c r="R33" s="14"/>
      <c r="S33" s="14"/>
      <c r="T33" s="14"/>
      <c r="U33" s="14"/>
    </row>
    <row r="34" spans="1:21" ht="17.100000000000001" customHeight="1" x14ac:dyDescent="0.25">
      <c r="A34" s="24" t="s">
        <v>12</v>
      </c>
      <c r="B34" s="10" t="s">
        <v>26</v>
      </c>
      <c r="C34" s="36">
        <v>104</v>
      </c>
      <c r="D34" s="36"/>
      <c r="E34" s="13" t="s">
        <v>66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ht="17.100000000000001" customHeight="1" x14ac:dyDescent="0.25">
      <c r="A35" s="24" t="s">
        <v>12</v>
      </c>
      <c r="B35" s="10" t="s">
        <v>28</v>
      </c>
      <c r="C35" s="36">
        <v>105.6</v>
      </c>
      <c r="D35" s="36"/>
      <c r="E35" s="13" t="s">
        <v>66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ht="17.100000000000001" customHeight="1" x14ac:dyDescent="0.25">
      <c r="A36" s="25" t="s">
        <v>13</v>
      </c>
      <c r="B36" s="16" t="s">
        <v>26</v>
      </c>
      <c r="C36" s="35">
        <v>100.75</v>
      </c>
      <c r="D36" s="35"/>
      <c r="E36" s="42" t="s">
        <v>66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</row>
    <row r="37" spans="1:21" ht="17.100000000000001" customHeight="1" x14ac:dyDescent="0.25">
      <c r="A37" s="25" t="s">
        <v>13</v>
      </c>
      <c r="B37" s="16" t="s">
        <v>28</v>
      </c>
      <c r="C37" s="35">
        <v>102.3</v>
      </c>
      <c r="D37" s="35"/>
      <c r="E37" s="42" t="s">
        <v>66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</row>
    <row r="38" spans="1:21" ht="17.100000000000001" customHeight="1" x14ac:dyDescent="0.25">
      <c r="A38" s="24" t="s">
        <v>14</v>
      </c>
      <c r="B38" s="10" t="s">
        <v>26</v>
      </c>
      <c r="C38" s="36">
        <v>108.5</v>
      </c>
      <c r="D38" s="36"/>
      <c r="E38" s="13" t="s">
        <v>66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 ht="17.100000000000001" customHeight="1" x14ac:dyDescent="0.25">
      <c r="A39" s="24" t="s">
        <v>14</v>
      </c>
      <c r="B39" s="10" t="s">
        <v>28</v>
      </c>
      <c r="C39" s="36">
        <v>116.25</v>
      </c>
      <c r="D39" s="36"/>
      <c r="E39" s="13" t="s">
        <v>66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:21" ht="17.100000000000001" customHeight="1" x14ac:dyDescent="0.25">
      <c r="A40" s="24" t="s">
        <v>14</v>
      </c>
      <c r="B40" s="10" t="s">
        <v>32</v>
      </c>
      <c r="C40" s="36">
        <v>124</v>
      </c>
      <c r="D40" s="36"/>
      <c r="E40" s="13" t="s">
        <v>66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 ht="17.100000000000001" customHeight="1" x14ac:dyDescent="0.25">
      <c r="A41" s="25" t="s">
        <v>15</v>
      </c>
      <c r="B41" s="16" t="s">
        <v>34</v>
      </c>
      <c r="C41" s="35">
        <v>68</v>
      </c>
      <c r="D41" s="37"/>
      <c r="E41" s="42" t="s">
        <v>66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29"/>
    </row>
    <row r="42" spans="1:21" ht="17.100000000000001" customHeight="1" x14ac:dyDescent="0.25">
      <c r="A42" s="25" t="s">
        <v>15</v>
      </c>
      <c r="B42" s="16" t="s">
        <v>26</v>
      </c>
      <c r="C42" s="35">
        <v>108.5</v>
      </c>
      <c r="D42" s="37"/>
      <c r="E42" s="42" t="s">
        <v>66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29"/>
    </row>
    <row r="43" spans="1:21" ht="17.100000000000001" customHeight="1" x14ac:dyDescent="0.25">
      <c r="A43" s="25" t="s">
        <v>15</v>
      </c>
      <c r="B43" s="16" t="s">
        <v>28</v>
      </c>
      <c r="C43" s="35">
        <v>116.25</v>
      </c>
      <c r="D43" s="37"/>
      <c r="E43" s="42" t="s">
        <v>66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29"/>
    </row>
    <row r="44" spans="1:21" ht="17.100000000000001" customHeight="1" x14ac:dyDescent="0.25">
      <c r="A44" s="25" t="s">
        <v>15</v>
      </c>
      <c r="B44" s="16" t="s">
        <v>32</v>
      </c>
      <c r="C44" s="35">
        <v>124</v>
      </c>
      <c r="D44" s="37">
        <f>(P44)*U44</f>
        <v>124</v>
      </c>
      <c r="E44" s="42" t="s">
        <v>66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>
        <v>0.1</v>
      </c>
      <c r="Q44" s="14"/>
      <c r="R44" s="14"/>
      <c r="S44" s="14"/>
      <c r="T44" s="14"/>
      <c r="U44" s="29">
        <f t="shared" ref="U44:U45" si="5">IF(OR(C44=0,SUM(F44:T44)=0),0,C44/SUM(F44:T44))</f>
        <v>1240</v>
      </c>
    </row>
    <row r="45" spans="1:21" ht="17.100000000000001" customHeight="1" x14ac:dyDescent="0.25">
      <c r="A45" s="24" t="s">
        <v>16</v>
      </c>
      <c r="B45" s="10" t="s">
        <v>26</v>
      </c>
      <c r="C45" s="36">
        <v>108.5</v>
      </c>
      <c r="D45" s="36">
        <f>(Q45)*U45</f>
        <v>108.49999999999999</v>
      </c>
      <c r="E45" s="13" t="s">
        <v>66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>
        <v>0.17</v>
      </c>
      <c r="R45" s="7"/>
      <c r="S45" s="7"/>
      <c r="T45" s="7"/>
      <c r="U45" s="7">
        <f t="shared" si="5"/>
        <v>638.23529411764696</v>
      </c>
    </row>
    <row r="46" spans="1:21" ht="17.100000000000001" customHeight="1" x14ac:dyDescent="0.25">
      <c r="A46" s="24" t="s">
        <v>16</v>
      </c>
      <c r="B46" s="10" t="s">
        <v>28</v>
      </c>
      <c r="C46" s="36">
        <v>110.05</v>
      </c>
      <c r="D46" s="36"/>
      <c r="E46" s="13" t="s">
        <v>66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>
        <v>0.17</v>
      </c>
      <c r="R46" s="7"/>
      <c r="S46" s="7"/>
      <c r="T46" s="7"/>
      <c r="U46" s="7"/>
    </row>
    <row r="47" spans="1:21" ht="17.100000000000001" customHeight="1" x14ac:dyDescent="0.25">
      <c r="A47" s="25" t="s">
        <v>17</v>
      </c>
      <c r="B47" s="16" t="s">
        <v>26</v>
      </c>
      <c r="C47" s="35">
        <v>104</v>
      </c>
      <c r="D47" s="37"/>
      <c r="E47" s="42" t="s">
        <v>66</v>
      </c>
      <c r="F47" s="14"/>
      <c r="G47" s="14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29"/>
    </row>
    <row r="48" spans="1:21" ht="17.100000000000001" customHeight="1" x14ac:dyDescent="0.25">
      <c r="A48" s="25" t="s">
        <v>17</v>
      </c>
      <c r="B48" s="16" t="s">
        <v>28</v>
      </c>
      <c r="C48" s="35">
        <v>112</v>
      </c>
      <c r="D48" s="37"/>
      <c r="E48" s="42" t="s">
        <v>66</v>
      </c>
      <c r="F48" s="14"/>
      <c r="G48" s="14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29"/>
    </row>
    <row r="49" spans="1:21" ht="17.100000000000001" customHeight="1" x14ac:dyDescent="0.25">
      <c r="A49" s="25" t="s">
        <v>17</v>
      </c>
      <c r="B49" s="16" t="s">
        <v>32</v>
      </c>
      <c r="C49" s="35">
        <v>120</v>
      </c>
      <c r="D49" s="37"/>
      <c r="E49" s="42" t="s">
        <v>66</v>
      </c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29"/>
    </row>
    <row r="50" spans="1:21" ht="17.100000000000001" customHeight="1" x14ac:dyDescent="0.25">
      <c r="A50" s="24" t="s">
        <v>18</v>
      </c>
      <c r="B50" s="10" t="s">
        <v>26</v>
      </c>
      <c r="C50" s="36">
        <v>130</v>
      </c>
      <c r="D50" s="36">
        <f>(R50)*U50</f>
        <v>0</v>
      </c>
      <c r="E50" s="13" t="s">
        <v>66</v>
      </c>
      <c r="F50" s="8"/>
      <c r="G50" s="8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 ht="17.100000000000001" customHeight="1" x14ac:dyDescent="0.25">
      <c r="A51" s="24" t="s">
        <v>18</v>
      </c>
      <c r="B51" s="10" t="s">
        <v>28</v>
      </c>
      <c r="C51" s="36">
        <v>130</v>
      </c>
      <c r="D51" s="36"/>
      <c r="E51" s="13" t="s">
        <v>66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</row>
    <row r="52" spans="1:21" ht="17.100000000000001" customHeight="1" x14ac:dyDescent="0.25">
      <c r="A52" s="24" t="s">
        <v>18</v>
      </c>
      <c r="B52" s="10" t="s">
        <v>32</v>
      </c>
      <c r="C52" s="36">
        <v>150</v>
      </c>
      <c r="D52" s="36">
        <f>(F52)*U52</f>
        <v>150</v>
      </c>
      <c r="E52" s="13" t="s">
        <v>66</v>
      </c>
      <c r="F52" s="7">
        <v>0.02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>
        <f>IF(OR(C52=0,SUM(F52:T52)=0),0,C52/SUM(F52:T52))</f>
        <v>7500</v>
      </c>
    </row>
    <row r="53" spans="1:21" ht="17.100000000000001" customHeight="1" x14ac:dyDescent="0.25">
      <c r="A53" s="25" t="s">
        <v>19</v>
      </c>
      <c r="B53" s="16" t="s">
        <v>26</v>
      </c>
      <c r="C53" s="35">
        <v>116.25</v>
      </c>
      <c r="D53" s="35">
        <f>(G53+R53)*U53</f>
        <v>116.25</v>
      </c>
      <c r="E53" s="42" t="s">
        <v>66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>
        <v>1.19</v>
      </c>
      <c r="S53" s="14"/>
      <c r="T53" s="14"/>
      <c r="U53" s="14">
        <f>IF(OR(C53=0,SUM(F53:T53)=0),0,C53/SUM(F53:T53))</f>
        <v>97.689075630252105</v>
      </c>
    </row>
    <row r="54" spans="1:21" ht="17.100000000000001" customHeight="1" x14ac:dyDescent="0.25">
      <c r="A54" s="25" t="s">
        <v>19</v>
      </c>
      <c r="B54" s="16" t="s">
        <v>28</v>
      </c>
      <c r="C54" s="35">
        <v>135.625</v>
      </c>
      <c r="D54" s="35"/>
      <c r="E54" s="42" t="s">
        <v>66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>
        <v>1.19</v>
      </c>
      <c r="S54" s="14"/>
      <c r="T54" s="14"/>
      <c r="U54" s="14"/>
    </row>
    <row r="55" spans="1:21" ht="17.100000000000001" customHeight="1" x14ac:dyDescent="0.25">
      <c r="A55" s="24" t="s">
        <v>20</v>
      </c>
      <c r="B55" s="10" t="s">
        <v>26</v>
      </c>
      <c r="C55" s="36">
        <v>86.8</v>
      </c>
      <c r="D55" s="36">
        <f>(G55+S55+T55)*U56</f>
        <v>38.801324503311257</v>
      </c>
      <c r="E55" s="13" t="s">
        <v>66</v>
      </c>
      <c r="F55" s="7"/>
      <c r="G55" s="7">
        <v>0.1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>
        <v>0.04</v>
      </c>
      <c r="T55" s="7">
        <v>0.4</v>
      </c>
      <c r="U55" s="7">
        <f>IF(OR(C55=0,SUM(F55:T55)=0),0,C55/SUM(F55:T55))</f>
        <v>160.74074074074073</v>
      </c>
    </row>
    <row r="56" spans="1:21" ht="17.100000000000001" customHeight="1" x14ac:dyDescent="0.25">
      <c r="A56" s="24" t="s">
        <v>20</v>
      </c>
      <c r="B56" s="10" t="s">
        <v>28</v>
      </c>
      <c r="C56" s="36">
        <v>108.5</v>
      </c>
      <c r="D56" s="36">
        <f>(G56+H56+S56+T56)*U56</f>
        <v>108.5</v>
      </c>
      <c r="E56" s="13" t="s">
        <v>66</v>
      </c>
      <c r="F56" s="7"/>
      <c r="G56" s="7">
        <v>0.1</v>
      </c>
      <c r="H56" s="7">
        <v>0.97</v>
      </c>
      <c r="I56" s="7"/>
      <c r="J56" s="7"/>
      <c r="K56" s="32"/>
      <c r="L56" s="7"/>
      <c r="M56" s="7"/>
      <c r="N56" s="7"/>
      <c r="O56" s="7"/>
      <c r="P56" s="7"/>
      <c r="Q56" s="7"/>
      <c r="R56" s="7"/>
      <c r="S56" s="7">
        <v>0.04</v>
      </c>
      <c r="T56" s="7">
        <v>0.4</v>
      </c>
      <c r="U56" s="39">
        <f>IF(OR(C56=0,SUM(F56:T56)=0),0,C56/SUM(F56:T56))</f>
        <v>71.854304635761579</v>
      </c>
    </row>
    <row r="57" spans="1:21" ht="17.100000000000001" customHeight="1" x14ac:dyDescent="0.25">
      <c r="A57" s="24" t="s">
        <v>20</v>
      </c>
      <c r="B57" s="10" t="s">
        <v>32</v>
      </c>
      <c r="C57" s="36">
        <v>124</v>
      </c>
      <c r="D57" s="36"/>
      <c r="E57" s="13" t="s">
        <v>66</v>
      </c>
      <c r="F57" s="7"/>
      <c r="G57" s="7">
        <v>0.1</v>
      </c>
      <c r="H57" s="7">
        <v>0.97</v>
      </c>
      <c r="I57" s="7"/>
      <c r="J57" s="7"/>
      <c r="K57" s="17"/>
      <c r="L57" s="7"/>
      <c r="M57" s="7"/>
      <c r="N57" s="7"/>
      <c r="O57" s="7"/>
      <c r="P57" s="7"/>
      <c r="Q57" s="7"/>
      <c r="R57" s="7"/>
      <c r="S57" s="7">
        <v>0.04</v>
      </c>
      <c r="T57" s="7">
        <v>0.4</v>
      </c>
      <c r="U57" s="7"/>
    </row>
    <row r="58" spans="1:21" ht="17.100000000000001" customHeight="1" x14ac:dyDescent="0.25">
      <c r="A58" s="25" t="s">
        <v>21</v>
      </c>
      <c r="B58" s="16" t="s">
        <v>26</v>
      </c>
      <c r="C58" s="35">
        <v>33.6</v>
      </c>
      <c r="D58" s="35"/>
      <c r="E58" s="42" t="s">
        <v>66</v>
      </c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1:21" x14ac:dyDescent="0.25">
      <c r="A59" s="25" t="s">
        <v>21</v>
      </c>
      <c r="B59" s="16" t="s">
        <v>28</v>
      </c>
      <c r="C59" s="35">
        <v>88</v>
      </c>
      <c r="D59" s="35"/>
      <c r="E59" s="42" t="s">
        <v>66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1:21" x14ac:dyDescent="0.25">
      <c r="A60" s="24" t="s">
        <v>22</v>
      </c>
      <c r="B60" s="10" t="s">
        <v>26</v>
      </c>
      <c r="C60" s="36">
        <v>8</v>
      </c>
      <c r="D60" s="36"/>
      <c r="E60" s="13" t="s">
        <v>66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:21" x14ac:dyDescent="0.25">
      <c r="A61" s="24" t="s">
        <v>22</v>
      </c>
      <c r="B61" s="10" t="s">
        <v>28</v>
      </c>
      <c r="C61" s="36">
        <v>80</v>
      </c>
      <c r="D61" s="36"/>
      <c r="E61" s="13" t="s">
        <v>66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</row>
    <row r="62" spans="1:21" x14ac:dyDescent="0.25">
      <c r="A62" s="25" t="s">
        <v>23</v>
      </c>
      <c r="B62" s="16" t="s">
        <v>26</v>
      </c>
      <c r="C62" s="35">
        <v>0</v>
      </c>
      <c r="D62" s="35"/>
      <c r="E62" s="42" t="s">
        <v>66</v>
      </c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</row>
    <row r="63" spans="1:21" x14ac:dyDescent="0.25">
      <c r="A63" s="25" t="s">
        <v>23</v>
      </c>
      <c r="B63" s="16" t="s">
        <v>28</v>
      </c>
      <c r="C63" s="35">
        <v>77.5</v>
      </c>
      <c r="D63" s="35"/>
      <c r="E63" s="42" t="s">
        <v>66</v>
      </c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</row>
    <row r="64" spans="1:21" x14ac:dyDescent="0.25">
      <c r="A64" s="26" t="s">
        <v>24</v>
      </c>
      <c r="B64" s="27" t="s">
        <v>26</v>
      </c>
      <c r="C64" s="38">
        <v>0</v>
      </c>
      <c r="D64" s="38"/>
      <c r="E64" s="44" t="s">
        <v>66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</row>
    <row r="65" spans="1:21" x14ac:dyDescent="0.25">
      <c r="A65" s="26" t="s">
        <v>24</v>
      </c>
      <c r="B65" s="27" t="s">
        <v>28</v>
      </c>
      <c r="C65" s="38">
        <v>63.550000000000004</v>
      </c>
      <c r="D65" s="38"/>
      <c r="E65" s="44" t="s">
        <v>66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</row>
    <row r="67" spans="1:21" x14ac:dyDescent="0.25">
      <c r="A67" s="6" t="s">
        <v>62</v>
      </c>
      <c r="B67" s="2" t="s">
        <v>63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x14ac:dyDescent="0.25">
      <c r="A68" s="6" t="s">
        <v>56</v>
      </c>
      <c r="B68" s="6" t="s">
        <v>57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x14ac:dyDescent="0.25">
      <c r="A69" s="6" t="s">
        <v>34</v>
      </c>
      <c r="B69" s="6" t="s">
        <v>58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x14ac:dyDescent="0.25">
      <c r="A70" s="6" t="s">
        <v>26</v>
      </c>
      <c r="B70" s="6" t="s">
        <v>59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x14ac:dyDescent="0.25">
      <c r="A71" s="6" t="s">
        <v>55</v>
      </c>
      <c r="B71" s="6" t="s">
        <v>64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x14ac:dyDescent="0.25">
      <c r="A72" s="6" t="s">
        <v>28</v>
      </c>
      <c r="B72" s="6" t="s">
        <v>60</v>
      </c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x14ac:dyDescent="0.25">
      <c r="A73" s="6" t="s">
        <v>32</v>
      </c>
      <c r="B73" s="6" t="s">
        <v>61</v>
      </c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x14ac:dyDescent="0.25">
      <c r="A74" s="6"/>
      <c r="B74" s="6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x14ac:dyDescent="0.25">
      <c r="A76" s="2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x14ac:dyDescent="0.25">
      <c r="A79" s="6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T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ED66C-D69D-412E-926E-AC88BB7ED320}">
  <sheetPr codeName="Tabelle11">
    <pageSetUpPr fitToPage="1"/>
  </sheetPr>
  <dimension ref="A1:U125"/>
  <sheetViews>
    <sheetView zoomScale="85" zoomScaleNormal="85" workbookViewId="0">
      <pane ySplit="2" topLeftCell="A3" activePane="bottomLeft" state="frozen"/>
      <selection pane="bottomLeft" activeCell="E2" sqref="E2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3" width="6.88671875" customWidth="1"/>
    <col min="14" max="16" width="7.5546875" bestFit="1" customWidth="1"/>
    <col min="17" max="18" width="6.88671875" customWidth="1"/>
    <col min="19" max="19" width="7.5546875" bestFit="1" customWidth="1"/>
    <col min="20" max="20" width="7.5546875" customWidth="1"/>
    <col min="21" max="21" width="8.5546875" bestFit="1" customWidth="1"/>
  </cols>
  <sheetData>
    <row r="1" spans="1:2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5"/>
    </row>
    <row r="2" spans="1:21" s="1" customFormat="1" ht="161.25" customHeight="1" x14ac:dyDescent="0.25">
      <c r="A2" s="47" t="s">
        <v>50</v>
      </c>
      <c r="B2" s="47"/>
      <c r="C2" s="31" t="s">
        <v>39</v>
      </c>
      <c r="D2" s="31" t="s">
        <v>40</v>
      </c>
      <c r="E2" s="45" t="s">
        <v>0</v>
      </c>
      <c r="F2" s="11" t="s">
        <v>25</v>
      </c>
      <c r="G2" s="11" t="s">
        <v>41</v>
      </c>
      <c r="H2" s="11" t="s">
        <v>44</v>
      </c>
      <c r="I2" s="11" t="s">
        <v>65</v>
      </c>
      <c r="J2" s="11" t="s">
        <v>45</v>
      </c>
      <c r="K2" s="11" t="s">
        <v>43</v>
      </c>
      <c r="L2" s="11" t="s">
        <v>30</v>
      </c>
      <c r="M2" s="11" t="s">
        <v>42</v>
      </c>
      <c r="N2" s="11" t="s">
        <v>36</v>
      </c>
      <c r="O2" s="11" t="s">
        <v>38</v>
      </c>
      <c r="P2" s="11" t="s">
        <v>37</v>
      </c>
      <c r="Q2" s="11" t="s">
        <v>46</v>
      </c>
      <c r="R2" s="11" t="s">
        <v>47</v>
      </c>
      <c r="S2" s="11" t="s">
        <v>29</v>
      </c>
      <c r="T2" s="11" t="s">
        <v>48</v>
      </c>
      <c r="U2" s="11" t="s">
        <v>31</v>
      </c>
    </row>
    <row r="3" spans="1:21" s="1" customFormat="1" ht="21.6" customHeight="1" x14ac:dyDescent="0.25">
      <c r="A3" s="47" t="s">
        <v>35</v>
      </c>
      <c r="B3" s="48"/>
      <c r="C3" s="30"/>
      <c r="D3" s="30"/>
      <c r="E3" s="33"/>
      <c r="F3" s="7">
        <f>U52</f>
        <v>7500</v>
      </c>
      <c r="G3" s="39">
        <f>U56</f>
        <v>72.880794701986744</v>
      </c>
      <c r="H3" s="40">
        <f>U56</f>
        <v>72.880794701986744</v>
      </c>
      <c r="I3" s="34">
        <f>U14</f>
        <v>1120</v>
      </c>
      <c r="J3" s="34">
        <f>U17</f>
        <v>95.735294117647086</v>
      </c>
      <c r="K3" s="34">
        <f>U17</f>
        <v>95.735294117647086</v>
      </c>
      <c r="L3" s="34">
        <f>U20</f>
        <v>129.03225806451613</v>
      </c>
      <c r="M3" s="34">
        <f>U20</f>
        <v>129.03225806451613</v>
      </c>
      <c r="N3" s="34">
        <f>U20</f>
        <v>129.03225806451613</v>
      </c>
      <c r="O3" s="34">
        <f>U32</f>
        <v>527.05882352941171</v>
      </c>
      <c r="P3" s="34">
        <f>U44</f>
        <v>1240</v>
      </c>
      <c r="Q3" s="34">
        <f>U45</f>
        <v>638.23529411764696</v>
      </c>
      <c r="R3" s="34">
        <f>U53</f>
        <v>99.317226890756302</v>
      </c>
      <c r="S3" s="40">
        <f>U56</f>
        <v>72.880794701986744</v>
      </c>
      <c r="T3" s="40">
        <f>U56</f>
        <v>72.880794701986744</v>
      </c>
      <c r="U3" s="34">
        <f>MIN(F3:T3)</f>
        <v>72.880794701986744</v>
      </c>
    </row>
    <row r="4" spans="1:21" ht="20.25" customHeight="1" x14ac:dyDescent="0.25">
      <c r="A4" s="18" t="s">
        <v>33</v>
      </c>
      <c r="B4" s="19" t="s">
        <v>62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3"/>
    </row>
    <row r="5" spans="1:21" ht="17.100000000000001" customHeight="1" x14ac:dyDescent="0.25">
      <c r="A5" s="20" t="s">
        <v>27</v>
      </c>
      <c r="B5" s="16" t="s">
        <v>26</v>
      </c>
      <c r="C5" s="35">
        <v>0</v>
      </c>
      <c r="D5" s="35"/>
      <c r="E5" s="42" t="s">
        <v>66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</row>
    <row r="6" spans="1:21" ht="17.100000000000001" customHeight="1" x14ac:dyDescent="0.25">
      <c r="A6" s="20" t="s">
        <v>1</v>
      </c>
      <c r="B6" s="16" t="s">
        <v>28</v>
      </c>
      <c r="C6" s="35">
        <v>38.750000000000007</v>
      </c>
      <c r="D6" s="35"/>
      <c r="E6" s="42" t="s">
        <v>66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17.100000000000001" customHeight="1" x14ac:dyDescent="0.25">
      <c r="A7" s="21" t="s">
        <v>2</v>
      </c>
      <c r="B7" s="10" t="s">
        <v>26</v>
      </c>
      <c r="C7" s="36">
        <v>0</v>
      </c>
      <c r="D7" s="36"/>
      <c r="E7" s="13" t="s">
        <v>66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ht="17.100000000000001" customHeight="1" x14ac:dyDescent="0.25">
      <c r="A8" s="21" t="s">
        <v>2</v>
      </c>
      <c r="B8" s="10" t="s">
        <v>28</v>
      </c>
      <c r="C8" s="36">
        <v>62</v>
      </c>
      <c r="D8" s="36"/>
      <c r="E8" s="13" t="s">
        <v>66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ht="17.100000000000001" customHeight="1" x14ac:dyDescent="0.25">
      <c r="A9" s="22" t="s">
        <v>3</v>
      </c>
      <c r="B9" s="16" t="s">
        <v>26</v>
      </c>
      <c r="C9" s="35">
        <v>0</v>
      </c>
      <c r="D9" s="35"/>
      <c r="E9" s="42" t="s">
        <v>66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1" ht="17.100000000000001" customHeight="1" x14ac:dyDescent="0.25">
      <c r="A10" s="22" t="s">
        <v>3</v>
      </c>
      <c r="B10" s="16" t="s">
        <v>28</v>
      </c>
      <c r="C10" s="35">
        <v>60.266666666666673</v>
      </c>
      <c r="D10" s="35"/>
      <c r="E10" s="42" t="s">
        <v>66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spans="1:21" ht="17.100000000000001" customHeight="1" x14ac:dyDescent="0.25">
      <c r="A11" s="22" t="s">
        <v>3</v>
      </c>
      <c r="B11" s="16" t="s">
        <v>32</v>
      </c>
      <c r="C11" s="35">
        <v>112</v>
      </c>
      <c r="D11" s="35"/>
      <c r="E11" s="42" t="s">
        <v>66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21" ht="17.100000000000001" customHeight="1" x14ac:dyDescent="0.25">
      <c r="A12" s="23" t="s">
        <v>4</v>
      </c>
      <c r="B12" s="10" t="s">
        <v>26</v>
      </c>
      <c r="C12" s="36">
        <v>0</v>
      </c>
      <c r="D12" s="36"/>
      <c r="E12" s="13" t="s">
        <v>66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ht="17.100000000000001" customHeight="1" x14ac:dyDescent="0.25">
      <c r="A13" s="23" t="s">
        <v>4</v>
      </c>
      <c r="B13" s="10" t="s">
        <v>28</v>
      </c>
      <c r="C13" s="36">
        <v>70.08</v>
      </c>
      <c r="D13" s="36"/>
      <c r="E13" s="13" t="s">
        <v>66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ht="17.100000000000001" customHeight="1" x14ac:dyDescent="0.25">
      <c r="A14" s="23" t="s">
        <v>4</v>
      </c>
      <c r="B14" s="10" t="s">
        <v>32</v>
      </c>
      <c r="C14" s="36">
        <v>112</v>
      </c>
      <c r="D14" s="36">
        <f>(I14)*U14</f>
        <v>112</v>
      </c>
      <c r="E14" s="13" t="s">
        <v>66</v>
      </c>
      <c r="F14" s="7"/>
      <c r="G14" s="7"/>
      <c r="H14" s="7"/>
      <c r="I14" s="7">
        <v>0.1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>IF(OR(C14=0,SUM(F14:T14)=0),0,C14/SUM(F14:T14))</f>
        <v>1120</v>
      </c>
    </row>
    <row r="15" spans="1:21" ht="17.100000000000001" customHeight="1" x14ac:dyDescent="0.25">
      <c r="A15" s="22" t="s">
        <v>5</v>
      </c>
      <c r="B15" s="16" t="s">
        <v>26</v>
      </c>
      <c r="C15" s="35">
        <v>23.25</v>
      </c>
      <c r="D15" s="37"/>
      <c r="E15" s="43" t="s">
        <v>66</v>
      </c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spans="1:21" ht="17.100000000000001" customHeight="1" x14ac:dyDescent="0.25">
      <c r="A16" s="22" t="s">
        <v>5</v>
      </c>
      <c r="B16" s="16" t="s">
        <v>28</v>
      </c>
      <c r="C16" s="35">
        <v>86.8</v>
      </c>
      <c r="D16" s="37"/>
      <c r="E16" s="43" t="s">
        <v>66</v>
      </c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spans="1:21" ht="17.100000000000001" customHeight="1" x14ac:dyDescent="0.25">
      <c r="A17" s="23" t="s">
        <v>6</v>
      </c>
      <c r="B17" s="10" t="s">
        <v>26</v>
      </c>
      <c r="C17" s="36">
        <v>32.550000000000004</v>
      </c>
      <c r="D17" s="36">
        <f>(J17+K17)*U17</f>
        <v>32.550000000000004</v>
      </c>
      <c r="E17" s="13" t="s">
        <v>66</v>
      </c>
      <c r="F17" s="7"/>
      <c r="G17" s="7"/>
      <c r="H17" s="7"/>
      <c r="I17" s="7"/>
      <c r="J17" s="7">
        <v>0.24</v>
      </c>
      <c r="K17" s="7">
        <v>0.1</v>
      </c>
      <c r="L17" s="7"/>
      <c r="M17" s="7"/>
      <c r="N17" s="7"/>
      <c r="O17" s="7"/>
      <c r="P17" s="7"/>
      <c r="Q17" s="7"/>
      <c r="R17" s="7"/>
      <c r="S17" s="7"/>
      <c r="T17" s="7"/>
      <c r="U17" s="7">
        <f t="shared" ref="U17" si="0">IF(OR(C17=0,SUM(F17:T17)=0),0,C17/SUM(F17:T17))</f>
        <v>95.735294117647086</v>
      </c>
    </row>
    <row r="18" spans="1:21" ht="17.100000000000001" customHeight="1" x14ac:dyDescent="0.25">
      <c r="A18" s="23" t="s">
        <v>6</v>
      </c>
      <c r="B18" s="10" t="s">
        <v>28</v>
      </c>
      <c r="C18" s="36">
        <v>94.55</v>
      </c>
      <c r="D18" s="36"/>
      <c r="E18" s="13" t="s">
        <v>66</v>
      </c>
      <c r="F18" s="7"/>
      <c r="G18" s="7"/>
      <c r="H18" s="7"/>
      <c r="I18" s="7"/>
      <c r="J18" s="7">
        <v>0.24</v>
      </c>
      <c r="K18" s="7">
        <v>0.1</v>
      </c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ht="17.100000000000001" customHeight="1" x14ac:dyDescent="0.25">
      <c r="A19" s="23" t="s">
        <v>6</v>
      </c>
      <c r="B19" s="10" t="s">
        <v>32</v>
      </c>
      <c r="C19" s="36">
        <v>124</v>
      </c>
      <c r="D19" s="36"/>
      <c r="E19" s="13" t="s">
        <v>66</v>
      </c>
      <c r="F19" s="7"/>
      <c r="G19" s="7"/>
      <c r="H19" s="7"/>
      <c r="I19" s="7"/>
      <c r="J19" s="7">
        <v>0.24</v>
      </c>
      <c r="K19" s="7">
        <v>0.1</v>
      </c>
      <c r="L19" s="7"/>
      <c r="M19" s="7"/>
      <c r="N19" s="7"/>
      <c r="O19" s="7"/>
      <c r="P19" s="7"/>
      <c r="Q19" s="7"/>
      <c r="R19" s="7"/>
      <c r="S19" s="7"/>
      <c r="T19" s="7"/>
      <c r="U19" s="7">
        <f>IF(OR(C19=0,SUM(F19:T19)=0),0,C19/SUM(F19:T19))</f>
        <v>364.70588235294122</v>
      </c>
    </row>
    <row r="20" spans="1:21" ht="17.100000000000001" customHeight="1" x14ac:dyDescent="0.25">
      <c r="A20" s="22" t="s">
        <v>7</v>
      </c>
      <c r="B20" s="16" t="s">
        <v>55</v>
      </c>
      <c r="C20" s="35">
        <v>40</v>
      </c>
      <c r="D20" s="35">
        <f>(L20)*U20</f>
        <v>40</v>
      </c>
      <c r="E20" s="42" t="s">
        <v>66</v>
      </c>
      <c r="F20" s="14"/>
      <c r="G20" s="14"/>
      <c r="H20" s="14"/>
      <c r="I20" s="14"/>
      <c r="J20" s="14"/>
      <c r="K20" s="14"/>
      <c r="L20" s="14">
        <v>0.31</v>
      </c>
      <c r="M20" s="14"/>
      <c r="N20" s="14"/>
      <c r="O20" s="14"/>
      <c r="P20" s="14"/>
      <c r="Q20" s="14"/>
      <c r="R20" s="14"/>
      <c r="S20" s="14"/>
      <c r="T20" s="14"/>
      <c r="U20" s="14">
        <f t="shared" ref="U20" si="1">IF(OR(C20=0,SUM(F20:T20)=0),0,C20/SUM(F20:T20))</f>
        <v>129.03225806451613</v>
      </c>
    </row>
    <row r="21" spans="1:21" ht="17.100000000000001" customHeight="1" x14ac:dyDescent="0.25">
      <c r="A21" s="22" t="s">
        <v>7</v>
      </c>
      <c r="B21" s="16" t="s">
        <v>26</v>
      </c>
      <c r="C21" s="35">
        <v>83.2</v>
      </c>
      <c r="D21" s="35">
        <f>(L21+N21)*U20</f>
        <v>61.935483870967737</v>
      </c>
      <c r="E21" s="42" t="s">
        <v>66</v>
      </c>
      <c r="F21" s="14"/>
      <c r="G21" s="14"/>
      <c r="H21" s="14"/>
      <c r="I21" s="14"/>
      <c r="J21" s="14"/>
      <c r="K21" s="14"/>
      <c r="L21" s="14">
        <v>0.31</v>
      </c>
      <c r="M21" s="14"/>
      <c r="N21" s="14">
        <v>0.17</v>
      </c>
      <c r="O21" s="14"/>
      <c r="P21" s="14"/>
      <c r="Q21" s="14"/>
      <c r="R21" s="14"/>
      <c r="S21" s="14"/>
      <c r="T21" s="14"/>
      <c r="U21" s="14">
        <f t="shared" ref="U21:U23" si="2">IF(OR(C21=0,SUM(F21:T21)=0),0,C21/SUM(F21:T21))</f>
        <v>173.33333333333334</v>
      </c>
    </row>
    <row r="22" spans="1:21" ht="17.100000000000001" customHeight="1" x14ac:dyDescent="0.25">
      <c r="A22" s="22" t="s">
        <v>7</v>
      </c>
      <c r="B22" s="16" t="s">
        <v>28</v>
      </c>
      <c r="C22" s="35">
        <v>112</v>
      </c>
      <c r="D22" s="35"/>
      <c r="E22" s="42" t="s">
        <v>66</v>
      </c>
      <c r="F22" s="14"/>
      <c r="G22" s="14"/>
      <c r="H22" s="14"/>
      <c r="I22" s="14"/>
      <c r="J22" s="14"/>
      <c r="K22" s="14"/>
      <c r="L22" s="14">
        <v>0.31</v>
      </c>
      <c r="M22" s="14"/>
      <c r="N22" s="14">
        <v>0.17</v>
      </c>
      <c r="O22" s="14"/>
      <c r="P22" s="14"/>
      <c r="Q22" s="14"/>
      <c r="R22" s="14"/>
      <c r="S22" s="14"/>
      <c r="T22" s="14"/>
      <c r="U22" s="14"/>
    </row>
    <row r="23" spans="1:21" ht="17.100000000000001" customHeight="1" x14ac:dyDescent="0.25">
      <c r="A23" s="22" t="s">
        <v>7</v>
      </c>
      <c r="B23" s="16" t="s">
        <v>32</v>
      </c>
      <c r="C23" s="35">
        <v>120</v>
      </c>
      <c r="D23" s="35">
        <f>(L23+M23+N23)*U20</f>
        <v>74.838709677419359</v>
      </c>
      <c r="E23" s="42" t="s">
        <v>66</v>
      </c>
      <c r="F23" s="14"/>
      <c r="G23" s="14"/>
      <c r="H23" s="14"/>
      <c r="I23" s="14"/>
      <c r="J23" s="14"/>
      <c r="K23" s="14"/>
      <c r="L23" s="14">
        <v>0.31</v>
      </c>
      <c r="M23" s="14">
        <v>0.1</v>
      </c>
      <c r="N23" s="14">
        <v>0.17</v>
      </c>
      <c r="O23" s="14"/>
      <c r="P23" s="14"/>
      <c r="Q23" s="14"/>
      <c r="R23" s="14"/>
      <c r="S23" s="14"/>
      <c r="T23" s="14"/>
      <c r="U23" s="14">
        <f t="shared" si="2"/>
        <v>206.89655172413791</v>
      </c>
    </row>
    <row r="24" spans="1:21" ht="17.100000000000001" customHeight="1" x14ac:dyDescent="0.25">
      <c r="A24" s="23" t="s">
        <v>8</v>
      </c>
      <c r="B24" s="10" t="s">
        <v>26</v>
      </c>
      <c r="C24" s="36">
        <v>97.6</v>
      </c>
      <c r="D24" s="36"/>
      <c r="E24" s="13" t="s">
        <v>66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ht="17.100000000000001" customHeight="1" x14ac:dyDescent="0.25">
      <c r="A25" s="23" t="s">
        <v>8</v>
      </c>
      <c r="B25" s="10" t="s">
        <v>28</v>
      </c>
      <c r="C25" s="36">
        <v>112</v>
      </c>
      <c r="D25" s="36"/>
      <c r="E25" s="13" t="s">
        <v>66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 ht="17.100000000000001" customHeight="1" x14ac:dyDescent="0.25">
      <c r="A26" s="22" t="s">
        <v>9</v>
      </c>
      <c r="B26" s="16" t="s">
        <v>26</v>
      </c>
      <c r="C26" s="35">
        <v>93</v>
      </c>
      <c r="D26" s="35"/>
      <c r="E26" s="42" t="s">
        <v>66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</row>
    <row r="27" spans="1:21" ht="17.100000000000001" customHeight="1" x14ac:dyDescent="0.25">
      <c r="A27" s="22" t="s">
        <v>9</v>
      </c>
      <c r="B27" s="16" t="s">
        <v>28</v>
      </c>
      <c r="C27" s="35">
        <v>108.5</v>
      </c>
      <c r="D27" s="35"/>
      <c r="E27" s="42" t="s">
        <v>66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</row>
    <row r="28" spans="1:21" ht="17.100000000000001" customHeight="1" x14ac:dyDescent="0.25">
      <c r="A28" s="22" t="s">
        <v>9</v>
      </c>
      <c r="B28" s="16" t="s">
        <v>32</v>
      </c>
      <c r="C28" s="35">
        <v>124</v>
      </c>
      <c r="D28" s="35"/>
      <c r="E28" s="42" t="s">
        <v>66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</row>
    <row r="29" spans="1:21" ht="17.100000000000001" customHeight="1" x14ac:dyDescent="0.25">
      <c r="A29" s="23" t="s">
        <v>10</v>
      </c>
      <c r="B29" s="10" t="s">
        <v>26</v>
      </c>
      <c r="C29" s="36">
        <v>108.5</v>
      </c>
      <c r="D29" s="38"/>
      <c r="E29" s="13" t="s">
        <v>66</v>
      </c>
      <c r="F29" s="32"/>
      <c r="G29" s="3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17"/>
    </row>
    <row r="30" spans="1:21" ht="17.100000000000001" customHeight="1" x14ac:dyDescent="0.25">
      <c r="A30" s="23" t="s">
        <v>10</v>
      </c>
      <c r="B30" s="10" t="s">
        <v>28</v>
      </c>
      <c r="C30" s="36">
        <v>110.05</v>
      </c>
      <c r="D30" s="38"/>
      <c r="E30" s="13" t="s">
        <v>66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17"/>
    </row>
    <row r="31" spans="1:21" ht="17.100000000000001" customHeight="1" x14ac:dyDescent="0.25">
      <c r="A31" s="23" t="s">
        <v>10</v>
      </c>
      <c r="B31" s="10" t="s">
        <v>32</v>
      </c>
      <c r="C31" s="36">
        <v>124</v>
      </c>
      <c r="D31" s="38"/>
      <c r="E31" s="13" t="s">
        <v>66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17"/>
    </row>
    <row r="32" spans="1:21" ht="17.100000000000001" customHeight="1" x14ac:dyDescent="0.25">
      <c r="A32" s="22" t="s">
        <v>11</v>
      </c>
      <c r="B32" s="16" t="s">
        <v>26</v>
      </c>
      <c r="C32" s="35">
        <v>89.6</v>
      </c>
      <c r="D32" s="35">
        <f t="shared" ref="D32" si="3">O32*U32</f>
        <v>89.6</v>
      </c>
      <c r="E32" s="42" t="s">
        <v>66</v>
      </c>
      <c r="F32" s="14"/>
      <c r="G32" s="14"/>
      <c r="H32" s="14"/>
      <c r="I32" s="14"/>
      <c r="J32" s="14"/>
      <c r="K32" s="14"/>
      <c r="L32" s="14"/>
      <c r="M32" s="14"/>
      <c r="N32" s="14"/>
      <c r="O32" s="14">
        <v>0.17</v>
      </c>
      <c r="P32" s="14"/>
      <c r="Q32" s="14"/>
      <c r="R32" s="14"/>
      <c r="S32" s="14"/>
      <c r="T32" s="14"/>
      <c r="U32" s="14">
        <f t="shared" ref="U32" si="4">IF(OR(C32=0,SUM(F32:T32)=0),0,C32/SUM(F32:T32))</f>
        <v>527.05882352941171</v>
      </c>
    </row>
    <row r="33" spans="1:21" ht="17.100000000000001" customHeight="1" x14ac:dyDescent="0.25">
      <c r="A33" s="22" t="s">
        <v>11</v>
      </c>
      <c r="B33" s="16" t="s">
        <v>28</v>
      </c>
      <c r="C33" s="35">
        <v>104</v>
      </c>
      <c r="D33" s="35"/>
      <c r="E33" s="42" t="s">
        <v>66</v>
      </c>
      <c r="F33" s="14"/>
      <c r="G33" s="14"/>
      <c r="H33" s="14"/>
      <c r="I33" s="14"/>
      <c r="J33" s="14"/>
      <c r="K33" s="14"/>
      <c r="L33" s="14"/>
      <c r="M33" s="14"/>
      <c r="N33" s="14"/>
      <c r="O33" s="14">
        <v>0.17</v>
      </c>
      <c r="P33" s="14"/>
      <c r="Q33" s="14"/>
      <c r="R33" s="14"/>
      <c r="S33" s="14"/>
      <c r="T33" s="14"/>
      <c r="U33" s="14"/>
    </row>
    <row r="34" spans="1:21" ht="17.100000000000001" customHeight="1" x14ac:dyDescent="0.25">
      <c r="A34" s="24" t="s">
        <v>12</v>
      </c>
      <c r="B34" s="10" t="s">
        <v>26</v>
      </c>
      <c r="C34" s="36">
        <v>104</v>
      </c>
      <c r="D34" s="36"/>
      <c r="E34" s="13" t="s">
        <v>66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ht="17.100000000000001" customHeight="1" x14ac:dyDescent="0.25">
      <c r="A35" s="24" t="s">
        <v>12</v>
      </c>
      <c r="B35" s="10" t="s">
        <v>28</v>
      </c>
      <c r="C35" s="36">
        <v>112</v>
      </c>
      <c r="D35" s="36"/>
      <c r="E35" s="13" t="s">
        <v>66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ht="17.100000000000001" customHeight="1" x14ac:dyDescent="0.25">
      <c r="A36" s="25" t="s">
        <v>13</v>
      </c>
      <c r="B36" s="16" t="s">
        <v>26</v>
      </c>
      <c r="C36" s="35">
        <v>110.05</v>
      </c>
      <c r="D36" s="35"/>
      <c r="E36" s="42" t="s">
        <v>66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</row>
    <row r="37" spans="1:21" ht="17.100000000000001" customHeight="1" x14ac:dyDescent="0.25">
      <c r="A37" s="25" t="s">
        <v>13</v>
      </c>
      <c r="B37" s="16" t="s">
        <v>28</v>
      </c>
      <c r="C37" s="35">
        <v>111.60000000000001</v>
      </c>
      <c r="D37" s="35"/>
      <c r="E37" s="42" t="s">
        <v>66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</row>
    <row r="38" spans="1:21" ht="17.100000000000001" customHeight="1" x14ac:dyDescent="0.25">
      <c r="A38" s="24" t="s">
        <v>14</v>
      </c>
      <c r="B38" s="10" t="s">
        <v>26</v>
      </c>
      <c r="C38" s="36">
        <v>102.3</v>
      </c>
      <c r="D38" s="36"/>
      <c r="E38" s="13" t="s">
        <v>66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 ht="17.100000000000001" customHeight="1" x14ac:dyDescent="0.25">
      <c r="A39" s="24" t="s">
        <v>14</v>
      </c>
      <c r="B39" s="10" t="s">
        <v>28</v>
      </c>
      <c r="C39" s="36">
        <v>108.5</v>
      </c>
      <c r="D39" s="36"/>
      <c r="E39" s="13" t="s">
        <v>66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:21" ht="17.100000000000001" customHeight="1" x14ac:dyDescent="0.25">
      <c r="A40" s="24" t="s">
        <v>14</v>
      </c>
      <c r="B40" s="10" t="s">
        <v>32</v>
      </c>
      <c r="C40" s="36">
        <v>124</v>
      </c>
      <c r="D40" s="36"/>
      <c r="E40" s="13" t="s">
        <v>66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 ht="17.100000000000001" customHeight="1" x14ac:dyDescent="0.25">
      <c r="A41" s="25" t="s">
        <v>15</v>
      </c>
      <c r="B41" s="16" t="s">
        <v>34</v>
      </c>
      <c r="C41" s="35">
        <v>41</v>
      </c>
      <c r="D41" s="37"/>
      <c r="E41" s="42" t="s">
        <v>66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29"/>
    </row>
    <row r="42" spans="1:21" ht="17.100000000000001" customHeight="1" x14ac:dyDescent="0.25">
      <c r="A42" s="25" t="s">
        <v>15</v>
      </c>
      <c r="B42" s="16" t="s">
        <v>26</v>
      </c>
      <c r="C42" s="35">
        <v>108.5</v>
      </c>
      <c r="D42" s="37"/>
      <c r="E42" s="42" t="s">
        <v>66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29"/>
    </row>
    <row r="43" spans="1:21" ht="17.100000000000001" customHeight="1" x14ac:dyDescent="0.25">
      <c r="A43" s="25" t="s">
        <v>15</v>
      </c>
      <c r="B43" s="16" t="s">
        <v>28</v>
      </c>
      <c r="C43" s="35">
        <v>116.25</v>
      </c>
      <c r="D43" s="37"/>
      <c r="E43" s="42" t="s">
        <v>66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29"/>
    </row>
    <row r="44" spans="1:21" ht="17.100000000000001" customHeight="1" x14ac:dyDescent="0.25">
      <c r="A44" s="25" t="s">
        <v>15</v>
      </c>
      <c r="B44" s="16" t="s">
        <v>32</v>
      </c>
      <c r="C44" s="35">
        <v>124</v>
      </c>
      <c r="D44" s="37">
        <f>(P44)*U44</f>
        <v>124</v>
      </c>
      <c r="E44" s="42" t="s">
        <v>66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>
        <v>0.1</v>
      </c>
      <c r="Q44" s="14"/>
      <c r="R44" s="14"/>
      <c r="S44" s="14"/>
      <c r="T44" s="14"/>
      <c r="U44" s="29">
        <f t="shared" ref="U44:U45" si="5">IF(OR(C44=0,SUM(F44:T44)=0),0,C44/SUM(F44:T44))</f>
        <v>1240</v>
      </c>
    </row>
    <row r="45" spans="1:21" ht="17.100000000000001" customHeight="1" x14ac:dyDescent="0.25">
      <c r="A45" s="24" t="s">
        <v>16</v>
      </c>
      <c r="B45" s="10" t="s">
        <v>26</v>
      </c>
      <c r="C45" s="36">
        <v>108.5</v>
      </c>
      <c r="D45" s="36">
        <f>(Q45)*U45</f>
        <v>108.49999999999999</v>
      </c>
      <c r="E45" s="13" t="s">
        <v>66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>
        <v>0.17</v>
      </c>
      <c r="R45" s="7"/>
      <c r="S45" s="7"/>
      <c r="T45" s="7"/>
      <c r="U45" s="7">
        <f t="shared" si="5"/>
        <v>638.23529411764696</v>
      </c>
    </row>
    <row r="46" spans="1:21" ht="17.100000000000001" customHeight="1" x14ac:dyDescent="0.25">
      <c r="A46" s="24" t="s">
        <v>16</v>
      </c>
      <c r="B46" s="10" t="s">
        <v>28</v>
      </c>
      <c r="C46" s="36">
        <v>110.05</v>
      </c>
      <c r="D46" s="36"/>
      <c r="E46" s="13" t="s">
        <v>66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>
        <v>0.17</v>
      </c>
      <c r="R46" s="7"/>
      <c r="S46" s="7"/>
      <c r="T46" s="7"/>
      <c r="U46" s="7"/>
    </row>
    <row r="47" spans="1:21" ht="17.100000000000001" customHeight="1" x14ac:dyDescent="0.25">
      <c r="A47" s="25" t="s">
        <v>17</v>
      </c>
      <c r="B47" s="16" t="s">
        <v>26</v>
      </c>
      <c r="C47" s="35">
        <v>80</v>
      </c>
      <c r="D47" s="37"/>
      <c r="E47" s="42" t="s">
        <v>66</v>
      </c>
      <c r="F47" s="14"/>
      <c r="G47" s="14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29"/>
    </row>
    <row r="48" spans="1:21" ht="17.100000000000001" customHeight="1" x14ac:dyDescent="0.25">
      <c r="A48" s="25" t="s">
        <v>17</v>
      </c>
      <c r="B48" s="16" t="s">
        <v>28</v>
      </c>
      <c r="C48" s="35">
        <v>89.6</v>
      </c>
      <c r="D48" s="37"/>
      <c r="E48" s="42" t="s">
        <v>66</v>
      </c>
      <c r="F48" s="14"/>
      <c r="G48" s="14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29"/>
    </row>
    <row r="49" spans="1:21" ht="17.100000000000001" customHeight="1" x14ac:dyDescent="0.25">
      <c r="A49" s="25" t="s">
        <v>17</v>
      </c>
      <c r="B49" s="16" t="s">
        <v>32</v>
      </c>
      <c r="C49" s="35">
        <v>120</v>
      </c>
      <c r="D49" s="37"/>
      <c r="E49" s="42" t="s">
        <v>66</v>
      </c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29"/>
    </row>
    <row r="50" spans="1:21" ht="17.100000000000001" customHeight="1" x14ac:dyDescent="0.25">
      <c r="A50" s="24" t="s">
        <v>18</v>
      </c>
      <c r="B50" s="10" t="s">
        <v>26</v>
      </c>
      <c r="C50" s="36">
        <v>100</v>
      </c>
      <c r="D50" s="36">
        <f>(R50)*U50</f>
        <v>0</v>
      </c>
      <c r="E50" s="13" t="s">
        <v>66</v>
      </c>
      <c r="F50" s="8"/>
      <c r="G50" s="8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 ht="17.100000000000001" customHeight="1" x14ac:dyDescent="0.25">
      <c r="A51" s="24" t="s">
        <v>18</v>
      </c>
      <c r="B51" s="10" t="s">
        <v>28</v>
      </c>
      <c r="C51" s="36">
        <v>130</v>
      </c>
      <c r="D51" s="36"/>
      <c r="E51" s="13" t="s">
        <v>66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</row>
    <row r="52" spans="1:21" ht="17.100000000000001" customHeight="1" x14ac:dyDescent="0.25">
      <c r="A52" s="24" t="s">
        <v>18</v>
      </c>
      <c r="B52" s="10" t="s">
        <v>32</v>
      </c>
      <c r="C52" s="36">
        <v>150</v>
      </c>
      <c r="D52" s="36">
        <f>(F52)*U52</f>
        <v>150</v>
      </c>
      <c r="E52" s="13" t="s">
        <v>66</v>
      </c>
      <c r="F52" s="7">
        <v>0.02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>
        <f>IF(OR(C52=0,SUM(F52:T52)=0),0,C52/SUM(F52:T52))</f>
        <v>7500</v>
      </c>
    </row>
    <row r="53" spans="1:21" ht="17.100000000000001" customHeight="1" x14ac:dyDescent="0.25">
      <c r="A53" s="25" t="s">
        <v>19</v>
      </c>
      <c r="B53" s="16" t="s">
        <v>26</v>
      </c>
      <c r="C53" s="35">
        <v>118.1875</v>
      </c>
      <c r="D53" s="35">
        <f>(G53+R53)*U53</f>
        <v>118.1875</v>
      </c>
      <c r="E53" s="42" t="s">
        <v>66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>
        <v>1.19</v>
      </c>
      <c r="S53" s="14"/>
      <c r="T53" s="14"/>
      <c r="U53" s="14">
        <f>IF(OR(C53=0,SUM(F53:T53)=0),0,C53/SUM(F53:T53))</f>
        <v>99.317226890756302</v>
      </c>
    </row>
    <row r="54" spans="1:21" ht="17.100000000000001" customHeight="1" x14ac:dyDescent="0.25">
      <c r="A54" s="25" t="s">
        <v>19</v>
      </c>
      <c r="B54" s="16" t="s">
        <v>28</v>
      </c>
      <c r="C54" s="35">
        <v>145.3125</v>
      </c>
      <c r="D54" s="35"/>
      <c r="E54" s="42" t="s">
        <v>66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>
        <v>1.19</v>
      </c>
      <c r="S54" s="14"/>
      <c r="T54" s="14"/>
      <c r="U54" s="14"/>
    </row>
    <row r="55" spans="1:21" ht="17.100000000000001" customHeight="1" x14ac:dyDescent="0.25">
      <c r="A55" s="24" t="s">
        <v>20</v>
      </c>
      <c r="B55" s="10" t="s">
        <v>26</v>
      </c>
      <c r="C55" s="36">
        <v>66.650000000000006</v>
      </c>
      <c r="D55" s="36">
        <f>(G55+S55+T55)*U56</f>
        <v>39.355629139072846</v>
      </c>
      <c r="E55" s="13" t="s">
        <v>66</v>
      </c>
      <c r="F55" s="7"/>
      <c r="G55" s="7">
        <v>0.1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>
        <v>0.04</v>
      </c>
      <c r="T55" s="7">
        <v>0.4</v>
      </c>
      <c r="U55" s="7">
        <f>IF(OR(C55=0,SUM(F55:T55)=0),0,C55/SUM(F55:T55))</f>
        <v>123.42592592592592</v>
      </c>
    </row>
    <row r="56" spans="1:21" ht="17.100000000000001" customHeight="1" x14ac:dyDescent="0.25">
      <c r="A56" s="24" t="s">
        <v>20</v>
      </c>
      <c r="B56" s="10" t="s">
        <v>28</v>
      </c>
      <c r="C56" s="36">
        <v>110.05</v>
      </c>
      <c r="D56" s="36">
        <f>(G56+H56+S56+T56)*U56</f>
        <v>110.05</v>
      </c>
      <c r="E56" s="13" t="s">
        <v>66</v>
      </c>
      <c r="F56" s="7"/>
      <c r="G56" s="7">
        <v>0.1</v>
      </c>
      <c r="H56" s="7">
        <v>0.97</v>
      </c>
      <c r="I56" s="7"/>
      <c r="J56" s="7"/>
      <c r="K56" s="32"/>
      <c r="L56" s="7"/>
      <c r="M56" s="7"/>
      <c r="N56" s="7"/>
      <c r="O56" s="7"/>
      <c r="P56" s="7"/>
      <c r="Q56" s="7"/>
      <c r="R56" s="7"/>
      <c r="S56" s="7">
        <v>0.04</v>
      </c>
      <c r="T56" s="7">
        <v>0.4</v>
      </c>
      <c r="U56" s="39">
        <f>IF(OR(C56=0,SUM(F56:T56)=0),0,C56/SUM(F56:T56))</f>
        <v>72.880794701986744</v>
      </c>
    </row>
    <row r="57" spans="1:21" ht="17.100000000000001" customHeight="1" x14ac:dyDescent="0.25">
      <c r="A57" s="24" t="s">
        <v>20</v>
      </c>
      <c r="B57" s="10" t="s">
        <v>32</v>
      </c>
      <c r="C57" s="36">
        <v>124</v>
      </c>
      <c r="D57" s="36"/>
      <c r="E57" s="13" t="s">
        <v>66</v>
      </c>
      <c r="F57" s="7"/>
      <c r="G57" s="7">
        <v>0.1</v>
      </c>
      <c r="H57" s="7">
        <v>0.97</v>
      </c>
      <c r="I57" s="7"/>
      <c r="J57" s="7"/>
      <c r="K57" s="17"/>
      <c r="L57" s="7"/>
      <c r="M57" s="7"/>
      <c r="N57" s="7"/>
      <c r="O57" s="7"/>
      <c r="P57" s="7"/>
      <c r="Q57" s="7"/>
      <c r="R57" s="7"/>
      <c r="S57" s="7">
        <v>0.04</v>
      </c>
      <c r="T57" s="7">
        <v>0.4</v>
      </c>
      <c r="U57" s="7"/>
    </row>
    <row r="58" spans="1:21" ht="17.100000000000001" customHeight="1" x14ac:dyDescent="0.25">
      <c r="A58" s="25" t="s">
        <v>21</v>
      </c>
      <c r="B58" s="16" t="s">
        <v>26</v>
      </c>
      <c r="C58" s="35">
        <v>24</v>
      </c>
      <c r="D58" s="35"/>
      <c r="E58" s="42" t="s">
        <v>66</v>
      </c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1:21" x14ac:dyDescent="0.25">
      <c r="A59" s="25" t="s">
        <v>21</v>
      </c>
      <c r="B59" s="16" t="s">
        <v>28</v>
      </c>
      <c r="C59" s="35">
        <v>97.6</v>
      </c>
      <c r="D59" s="35"/>
      <c r="E59" s="42" t="s">
        <v>66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1:21" x14ac:dyDescent="0.25">
      <c r="A60" s="24" t="s">
        <v>22</v>
      </c>
      <c r="B60" s="10" t="s">
        <v>26</v>
      </c>
      <c r="C60" s="36">
        <v>0</v>
      </c>
      <c r="D60" s="36"/>
      <c r="E60" s="13" t="s">
        <v>66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:21" x14ac:dyDescent="0.25">
      <c r="A61" s="24" t="s">
        <v>22</v>
      </c>
      <c r="B61" s="10" t="s">
        <v>28</v>
      </c>
      <c r="C61" s="36">
        <v>64</v>
      </c>
      <c r="D61" s="36"/>
      <c r="E61" s="13" t="s">
        <v>66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</row>
    <row r="62" spans="1:21" x14ac:dyDescent="0.25">
      <c r="A62" s="25" t="s">
        <v>23</v>
      </c>
      <c r="B62" s="16" t="s">
        <v>26</v>
      </c>
      <c r="C62" s="35">
        <v>0</v>
      </c>
      <c r="D62" s="35"/>
      <c r="E62" s="42" t="s">
        <v>66</v>
      </c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</row>
    <row r="63" spans="1:21" x14ac:dyDescent="0.25">
      <c r="A63" s="25" t="s">
        <v>23</v>
      </c>
      <c r="B63" s="16" t="s">
        <v>28</v>
      </c>
      <c r="C63" s="35">
        <v>69.75</v>
      </c>
      <c r="D63" s="35"/>
      <c r="E63" s="42" t="s">
        <v>66</v>
      </c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</row>
    <row r="64" spans="1:21" x14ac:dyDescent="0.25">
      <c r="A64" s="26" t="s">
        <v>24</v>
      </c>
      <c r="B64" s="27" t="s">
        <v>26</v>
      </c>
      <c r="C64" s="38">
        <v>0</v>
      </c>
      <c r="D64" s="38"/>
      <c r="E64" s="44" t="s">
        <v>66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</row>
    <row r="65" spans="1:21" x14ac:dyDescent="0.25">
      <c r="A65" s="26" t="s">
        <v>24</v>
      </c>
      <c r="B65" s="27" t="s">
        <v>28</v>
      </c>
      <c r="C65" s="38">
        <v>48.050000000000004</v>
      </c>
      <c r="D65" s="38"/>
      <c r="E65" s="44" t="s">
        <v>66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</row>
    <row r="66" spans="1:21" x14ac:dyDescent="0.25"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</row>
    <row r="67" spans="1:21" x14ac:dyDescent="0.25">
      <c r="A67" s="6" t="s">
        <v>62</v>
      </c>
      <c r="B67" s="2" t="s">
        <v>63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x14ac:dyDescent="0.25">
      <c r="A68" s="6" t="s">
        <v>56</v>
      </c>
      <c r="B68" s="6" t="s">
        <v>57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x14ac:dyDescent="0.25">
      <c r="A69" s="6" t="s">
        <v>34</v>
      </c>
      <c r="B69" s="6" t="s">
        <v>58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x14ac:dyDescent="0.25">
      <c r="A70" s="6" t="s">
        <v>26</v>
      </c>
      <c r="B70" s="6" t="s">
        <v>59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x14ac:dyDescent="0.25">
      <c r="A71" s="6" t="s">
        <v>55</v>
      </c>
      <c r="B71" s="6" t="s">
        <v>64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x14ac:dyDescent="0.25">
      <c r="A72" s="6" t="s">
        <v>28</v>
      </c>
      <c r="B72" s="6" t="s">
        <v>60</v>
      </c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x14ac:dyDescent="0.25">
      <c r="A73" s="6" t="s">
        <v>32</v>
      </c>
      <c r="B73" s="6" t="s">
        <v>61</v>
      </c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x14ac:dyDescent="0.25">
      <c r="A74" s="6"/>
      <c r="B74" s="6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x14ac:dyDescent="0.25">
      <c r="A76" s="2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x14ac:dyDescent="0.25">
      <c r="A79" s="6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T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86FBD-9C3B-40F3-9DDB-6DC4EFD665D6}">
  <sheetPr codeName="Tabelle12">
    <pageSetUpPr fitToPage="1"/>
  </sheetPr>
  <dimension ref="A1:U125"/>
  <sheetViews>
    <sheetView zoomScale="85" zoomScaleNormal="85" workbookViewId="0">
      <pane ySplit="2" topLeftCell="A3" activePane="bottomLeft" state="frozen"/>
      <selection pane="bottomLeft" activeCell="E2" sqref="E2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3" width="6.88671875" customWidth="1"/>
    <col min="14" max="16" width="7.5546875" bestFit="1" customWidth="1"/>
    <col min="17" max="18" width="6.88671875" customWidth="1"/>
    <col min="19" max="19" width="7.5546875" bestFit="1" customWidth="1"/>
    <col min="20" max="20" width="7.5546875" customWidth="1"/>
    <col min="21" max="21" width="8.5546875" bestFit="1" customWidth="1"/>
  </cols>
  <sheetData>
    <row r="1" spans="1:2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5"/>
    </row>
    <row r="2" spans="1:21" s="1" customFormat="1" ht="161.25" customHeight="1" x14ac:dyDescent="0.25">
      <c r="A2" s="47" t="s">
        <v>51</v>
      </c>
      <c r="B2" s="47"/>
      <c r="C2" s="31" t="s">
        <v>39</v>
      </c>
      <c r="D2" s="31" t="s">
        <v>40</v>
      </c>
      <c r="E2" s="45" t="s">
        <v>0</v>
      </c>
      <c r="F2" s="11" t="s">
        <v>25</v>
      </c>
      <c r="G2" s="11" t="s">
        <v>41</v>
      </c>
      <c r="H2" s="11" t="s">
        <v>44</v>
      </c>
      <c r="I2" s="11" t="s">
        <v>65</v>
      </c>
      <c r="J2" s="11" t="s">
        <v>45</v>
      </c>
      <c r="K2" s="11" t="s">
        <v>43</v>
      </c>
      <c r="L2" s="11" t="s">
        <v>30</v>
      </c>
      <c r="M2" s="11" t="s">
        <v>42</v>
      </c>
      <c r="N2" s="11" t="s">
        <v>36</v>
      </c>
      <c r="O2" s="11" t="s">
        <v>38</v>
      </c>
      <c r="P2" s="11" t="s">
        <v>37</v>
      </c>
      <c r="Q2" s="11" t="s">
        <v>46</v>
      </c>
      <c r="R2" s="11" t="s">
        <v>47</v>
      </c>
      <c r="S2" s="11" t="s">
        <v>29</v>
      </c>
      <c r="T2" s="11" t="s">
        <v>48</v>
      </c>
      <c r="U2" s="11" t="s">
        <v>31</v>
      </c>
    </row>
    <row r="3" spans="1:21" s="1" customFormat="1" ht="21.6" customHeight="1" x14ac:dyDescent="0.25">
      <c r="A3" s="47" t="s">
        <v>35</v>
      </c>
      <c r="B3" s="48"/>
      <c r="C3" s="30"/>
      <c r="D3" s="30"/>
      <c r="E3" s="33"/>
      <c r="F3" s="7">
        <f>U52</f>
        <v>7500</v>
      </c>
      <c r="G3" s="39">
        <f>U56</f>
        <v>66.721854304635755</v>
      </c>
      <c r="H3" s="40">
        <f>U56</f>
        <v>66.721854304635755</v>
      </c>
      <c r="I3" s="34">
        <f>U14</f>
        <v>1120</v>
      </c>
      <c r="J3" s="34">
        <f>U17</f>
        <v>95.735294117647086</v>
      </c>
      <c r="K3" s="34">
        <f>U17</f>
        <v>95.735294117647086</v>
      </c>
      <c r="L3" s="34">
        <f>U20</f>
        <v>77.41935483870968</v>
      </c>
      <c r="M3" s="34">
        <f>U20</f>
        <v>77.41935483870968</v>
      </c>
      <c r="N3" s="34">
        <f>U20</f>
        <v>77.41935483870968</v>
      </c>
      <c r="O3" s="34">
        <f>U32</f>
        <v>517.64705882352939</v>
      </c>
      <c r="P3" s="34">
        <f>U44</f>
        <v>1240</v>
      </c>
      <c r="Q3" s="34">
        <f>U45</f>
        <v>547.05882352941171</v>
      </c>
      <c r="R3" s="34">
        <f>U53</f>
        <v>91.176470588235304</v>
      </c>
      <c r="S3" s="40">
        <f>U56</f>
        <v>66.721854304635755</v>
      </c>
      <c r="T3" s="40">
        <f>U56</f>
        <v>66.721854304635755</v>
      </c>
      <c r="U3" s="34">
        <f>MIN(F3:T3)</f>
        <v>66.721854304635755</v>
      </c>
    </row>
    <row r="4" spans="1:21" ht="20.25" customHeight="1" x14ac:dyDescent="0.25">
      <c r="A4" s="18" t="s">
        <v>33</v>
      </c>
      <c r="B4" s="19" t="s">
        <v>62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3"/>
    </row>
    <row r="5" spans="1:21" ht="17.100000000000001" customHeight="1" x14ac:dyDescent="0.25">
      <c r="A5" s="20" t="s">
        <v>27</v>
      </c>
      <c r="B5" s="16" t="s">
        <v>26</v>
      </c>
      <c r="C5" s="35">
        <v>0</v>
      </c>
      <c r="D5" s="35"/>
      <c r="E5" s="42" t="s">
        <v>66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</row>
    <row r="6" spans="1:21" ht="17.100000000000001" customHeight="1" x14ac:dyDescent="0.25">
      <c r="A6" s="20" t="s">
        <v>1</v>
      </c>
      <c r="B6" s="16" t="s">
        <v>28</v>
      </c>
      <c r="C6" s="35">
        <v>62</v>
      </c>
      <c r="D6" s="35"/>
      <c r="E6" s="42" t="s">
        <v>66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17.100000000000001" customHeight="1" x14ac:dyDescent="0.25">
      <c r="A7" s="21" t="s">
        <v>2</v>
      </c>
      <c r="B7" s="10" t="s">
        <v>26</v>
      </c>
      <c r="C7" s="36">
        <v>0</v>
      </c>
      <c r="D7" s="36"/>
      <c r="E7" s="13" t="s">
        <v>66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ht="17.100000000000001" customHeight="1" x14ac:dyDescent="0.25">
      <c r="A8" s="21" t="s">
        <v>2</v>
      </c>
      <c r="B8" s="10" t="s">
        <v>28</v>
      </c>
      <c r="C8" s="36">
        <v>62</v>
      </c>
      <c r="D8" s="36"/>
      <c r="E8" s="13" t="s">
        <v>66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ht="17.100000000000001" customHeight="1" x14ac:dyDescent="0.25">
      <c r="A9" s="22" t="s">
        <v>3</v>
      </c>
      <c r="B9" s="16" t="s">
        <v>26</v>
      </c>
      <c r="C9" s="35">
        <v>0</v>
      </c>
      <c r="D9" s="35"/>
      <c r="E9" s="42" t="s">
        <v>66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1" ht="17.100000000000001" customHeight="1" x14ac:dyDescent="0.25">
      <c r="A10" s="22" t="s">
        <v>3</v>
      </c>
      <c r="B10" s="16" t="s">
        <v>28</v>
      </c>
      <c r="C10" s="35">
        <v>61.866666666666639</v>
      </c>
      <c r="D10" s="35"/>
      <c r="E10" s="42" t="s">
        <v>66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spans="1:21" ht="17.100000000000001" customHeight="1" x14ac:dyDescent="0.25">
      <c r="A11" s="22" t="s">
        <v>3</v>
      </c>
      <c r="B11" s="16" t="s">
        <v>32</v>
      </c>
      <c r="C11" s="35">
        <v>112</v>
      </c>
      <c r="D11" s="35"/>
      <c r="E11" s="42" t="s">
        <v>66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21" ht="17.100000000000001" customHeight="1" x14ac:dyDescent="0.25">
      <c r="A12" s="23" t="s">
        <v>4</v>
      </c>
      <c r="B12" s="10" t="s">
        <v>26</v>
      </c>
      <c r="C12" s="36">
        <v>0</v>
      </c>
      <c r="D12" s="36"/>
      <c r="E12" s="13" t="s">
        <v>66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ht="17.100000000000001" customHeight="1" x14ac:dyDescent="0.25">
      <c r="A13" s="23" t="s">
        <v>4</v>
      </c>
      <c r="B13" s="10" t="s">
        <v>28</v>
      </c>
      <c r="C13" s="36">
        <v>65.599999999999994</v>
      </c>
      <c r="D13" s="36"/>
      <c r="E13" s="13" t="s">
        <v>66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ht="17.100000000000001" customHeight="1" x14ac:dyDescent="0.25">
      <c r="A14" s="23" t="s">
        <v>4</v>
      </c>
      <c r="B14" s="10" t="s">
        <v>32</v>
      </c>
      <c r="C14" s="36">
        <v>112</v>
      </c>
      <c r="D14" s="36">
        <f>(I14)*U14</f>
        <v>112</v>
      </c>
      <c r="E14" s="13" t="s">
        <v>66</v>
      </c>
      <c r="F14" s="7"/>
      <c r="G14" s="7"/>
      <c r="H14" s="7"/>
      <c r="I14" s="7">
        <v>0.1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>IF(OR(C14=0,SUM(F14:T14)=0),0,C14/SUM(F14:T14))</f>
        <v>1120</v>
      </c>
    </row>
    <row r="15" spans="1:21" ht="17.100000000000001" customHeight="1" x14ac:dyDescent="0.25">
      <c r="A15" s="22" t="s">
        <v>5</v>
      </c>
      <c r="B15" s="16" t="s">
        <v>26</v>
      </c>
      <c r="C15" s="35">
        <v>15.5</v>
      </c>
      <c r="D15" s="37"/>
      <c r="E15" s="43" t="s">
        <v>66</v>
      </c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spans="1:21" ht="17.100000000000001" customHeight="1" x14ac:dyDescent="0.25">
      <c r="A16" s="22" t="s">
        <v>5</v>
      </c>
      <c r="B16" s="16" t="s">
        <v>28</v>
      </c>
      <c r="C16" s="35">
        <v>93</v>
      </c>
      <c r="D16" s="37"/>
      <c r="E16" s="43" t="s">
        <v>66</v>
      </c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spans="1:21" ht="17.100000000000001" customHeight="1" x14ac:dyDescent="0.25">
      <c r="A17" s="23" t="s">
        <v>6</v>
      </c>
      <c r="B17" s="10" t="s">
        <v>26</v>
      </c>
      <c r="C17" s="36">
        <v>32.550000000000004</v>
      </c>
      <c r="D17" s="36">
        <f>(J17+K17)*U17</f>
        <v>32.550000000000004</v>
      </c>
      <c r="E17" s="13" t="s">
        <v>66</v>
      </c>
      <c r="F17" s="7"/>
      <c r="G17" s="7"/>
      <c r="H17" s="7"/>
      <c r="I17" s="7"/>
      <c r="J17" s="7">
        <v>0.24</v>
      </c>
      <c r="K17" s="7">
        <v>0.1</v>
      </c>
      <c r="L17" s="7"/>
      <c r="M17" s="7"/>
      <c r="N17" s="7"/>
      <c r="O17" s="7"/>
      <c r="P17" s="7"/>
      <c r="Q17" s="7"/>
      <c r="R17" s="7"/>
      <c r="S17" s="7"/>
      <c r="T17" s="7"/>
      <c r="U17" s="7">
        <f t="shared" ref="U17" si="0">IF(OR(C17=0,SUM(F17:T17)=0),0,C17/SUM(F17:T17))</f>
        <v>95.735294117647086</v>
      </c>
    </row>
    <row r="18" spans="1:21" ht="17.100000000000001" customHeight="1" x14ac:dyDescent="0.25">
      <c r="A18" s="23" t="s">
        <v>6</v>
      </c>
      <c r="B18" s="10" t="s">
        <v>28</v>
      </c>
      <c r="C18" s="36">
        <v>100.75</v>
      </c>
      <c r="D18" s="36"/>
      <c r="E18" s="13" t="s">
        <v>66</v>
      </c>
      <c r="F18" s="7"/>
      <c r="G18" s="7"/>
      <c r="H18" s="7"/>
      <c r="I18" s="7"/>
      <c r="J18" s="7">
        <v>0.24</v>
      </c>
      <c r="K18" s="7">
        <v>0.1</v>
      </c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ht="17.100000000000001" customHeight="1" x14ac:dyDescent="0.25">
      <c r="A19" s="23" t="s">
        <v>6</v>
      </c>
      <c r="B19" s="10" t="s">
        <v>32</v>
      </c>
      <c r="C19" s="36">
        <v>124</v>
      </c>
      <c r="D19" s="36"/>
      <c r="E19" s="13" t="s">
        <v>66</v>
      </c>
      <c r="F19" s="7"/>
      <c r="G19" s="7"/>
      <c r="H19" s="7"/>
      <c r="I19" s="7"/>
      <c r="J19" s="7">
        <v>0.24</v>
      </c>
      <c r="K19" s="7">
        <v>0.1</v>
      </c>
      <c r="L19" s="7"/>
      <c r="M19" s="7"/>
      <c r="N19" s="7"/>
      <c r="O19" s="7"/>
      <c r="P19" s="7"/>
      <c r="Q19" s="7"/>
      <c r="R19" s="7"/>
      <c r="S19" s="7"/>
      <c r="T19" s="7"/>
      <c r="U19" s="7">
        <f>IF(OR(C19=0,SUM(F19:T19)=0),0,C19/SUM(F19:T19))</f>
        <v>364.70588235294122</v>
      </c>
    </row>
    <row r="20" spans="1:21" ht="17.100000000000001" customHeight="1" x14ac:dyDescent="0.25">
      <c r="A20" s="22" t="s">
        <v>7</v>
      </c>
      <c r="B20" s="16" t="s">
        <v>55</v>
      </c>
      <c r="C20" s="35">
        <v>24</v>
      </c>
      <c r="D20" s="35">
        <f>(L20)*U20</f>
        <v>24</v>
      </c>
      <c r="E20" s="42" t="s">
        <v>66</v>
      </c>
      <c r="F20" s="14"/>
      <c r="G20" s="14"/>
      <c r="H20" s="14"/>
      <c r="I20" s="14"/>
      <c r="J20" s="14"/>
      <c r="K20" s="14"/>
      <c r="L20" s="14">
        <v>0.31</v>
      </c>
      <c r="M20" s="14"/>
      <c r="N20" s="14"/>
      <c r="O20" s="14"/>
      <c r="P20" s="14"/>
      <c r="Q20" s="14"/>
      <c r="R20" s="14"/>
      <c r="S20" s="14"/>
      <c r="T20" s="14"/>
      <c r="U20" s="14">
        <f t="shared" ref="U20" si="1">IF(OR(C20=0,SUM(F20:T20)=0),0,C20/SUM(F20:T20))</f>
        <v>77.41935483870968</v>
      </c>
    </row>
    <row r="21" spans="1:21" ht="17.100000000000001" customHeight="1" x14ac:dyDescent="0.25">
      <c r="A21" s="22" t="s">
        <v>7</v>
      </c>
      <c r="B21" s="16" t="s">
        <v>26</v>
      </c>
      <c r="C21" s="35">
        <v>65.599999999999994</v>
      </c>
      <c r="D21" s="35">
        <f>(L21+N21)*U20</f>
        <v>37.161290322580648</v>
      </c>
      <c r="E21" s="42" t="s">
        <v>66</v>
      </c>
      <c r="F21" s="14"/>
      <c r="G21" s="14"/>
      <c r="H21" s="14"/>
      <c r="I21" s="14"/>
      <c r="J21" s="14"/>
      <c r="K21" s="14"/>
      <c r="L21" s="14">
        <v>0.31</v>
      </c>
      <c r="M21" s="14"/>
      <c r="N21" s="14">
        <v>0.17</v>
      </c>
      <c r="O21" s="14"/>
      <c r="P21" s="14"/>
      <c r="Q21" s="14"/>
      <c r="R21" s="14"/>
      <c r="S21" s="14"/>
      <c r="T21" s="14"/>
      <c r="U21" s="14">
        <f t="shared" ref="U21:U23" si="2">IF(OR(C21=0,SUM(F21:T21)=0),0,C21/SUM(F21:T21))</f>
        <v>136.66666666666666</v>
      </c>
    </row>
    <row r="22" spans="1:21" ht="17.100000000000001" customHeight="1" x14ac:dyDescent="0.25">
      <c r="A22" s="22" t="s">
        <v>7</v>
      </c>
      <c r="B22" s="16" t="s">
        <v>28</v>
      </c>
      <c r="C22" s="35">
        <v>112</v>
      </c>
      <c r="D22" s="35"/>
      <c r="E22" s="42" t="s">
        <v>66</v>
      </c>
      <c r="F22" s="14"/>
      <c r="G22" s="14"/>
      <c r="H22" s="14"/>
      <c r="I22" s="14"/>
      <c r="J22" s="14"/>
      <c r="K22" s="14"/>
      <c r="L22" s="14">
        <v>0.31</v>
      </c>
      <c r="M22" s="14"/>
      <c r="N22" s="14">
        <v>0.17</v>
      </c>
      <c r="O22" s="14"/>
      <c r="P22" s="14"/>
      <c r="Q22" s="14"/>
      <c r="R22" s="14"/>
      <c r="S22" s="14"/>
      <c r="T22" s="14"/>
      <c r="U22" s="14"/>
    </row>
    <row r="23" spans="1:21" ht="17.100000000000001" customHeight="1" x14ac:dyDescent="0.25">
      <c r="A23" s="22" t="s">
        <v>7</v>
      </c>
      <c r="B23" s="16" t="s">
        <v>32</v>
      </c>
      <c r="C23" s="35">
        <v>120</v>
      </c>
      <c r="D23" s="35">
        <f>(L23+M23+N23)*U20</f>
        <v>44.903225806451623</v>
      </c>
      <c r="E23" s="42" t="s">
        <v>66</v>
      </c>
      <c r="F23" s="14"/>
      <c r="G23" s="14"/>
      <c r="H23" s="14"/>
      <c r="I23" s="14"/>
      <c r="J23" s="14"/>
      <c r="K23" s="14"/>
      <c r="L23" s="14">
        <v>0.31</v>
      </c>
      <c r="M23" s="14">
        <v>0.1</v>
      </c>
      <c r="N23" s="14">
        <v>0.17</v>
      </c>
      <c r="O23" s="14"/>
      <c r="P23" s="14"/>
      <c r="Q23" s="14"/>
      <c r="R23" s="14"/>
      <c r="S23" s="14"/>
      <c r="T23" s="14"/>
      <c r="U23" s="14">
        <f t="shared" si="2"/>
        <v>206.89655172413791</v>
      </c>
    </row>
    <row r="24" spans="1:21" ht="17.100000000000001" customHeight="1" x14ac:dyDescent="0.25">
      <c r="A24" s="23" t="s">
        <v>8</v>
      </c>
      <c r="B24" s="10" t="s">
        <v>26</v>
      </c>
      <c r="C24" s="36">
        <v>72</v>
      </c>
      <c r="D24" s="36"/>
      <c r="E24" s="13" t="s">
        <v>66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ht="17.100000000000001" customHeight="1" x14ac:dyDescent="0.25">
      <c r="A25" s="23" t="s">
        <v>8</v>
      </c>
      <c r="B25" s="10" t="s">
        <v>28</v>
      </c>
      <c r="C25" s="36">
        <v>105.6</v>
      </c>
      <c r="D25" s="36"/>
      <c r="E25" s="13" t="s">
        <v>66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 ht="17.100000000000001" customHeight="1" x14ac:dyDescent="0.25">
      <c r="A26" s="22" t="s">
        <v>9</v>
      </c>
      <c r="B26" s="16" t="s">
        <v>26</v>
      </c>
      <c r="C26" s="35">
        <v>85.25</v>
      </c>
      <c r="D26" s="35"/>
      <c r="E26" s="42" t="s">
        <v>66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</row>
    <row r="27" spans="1:21" ht="17.100000000000001" customHeight="1" x14ac:dyDescent="0.25">
      <c r="A27" s="22" t="s">
        <v>9</v>
      </c>
      <c r="B27" s="16" t="s">
        <v>28</v>
      </c>
      <c r="C27" s="35">
        <v>108.5</v>
      </c>
      <c r="D27" s="35"/>
      <c r="E27" s="42" t="s">
        <v>66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</row>
    <row r="28" spans="1:21" ht="17.100000000000001" customHeight="1" x14ac:dyDescent="0.25">
      <c r="A28" s="22" t="s">
        <v>9</v>
      </c>
      <c r="B28" s="16" t="s">
        <v>32</v>
      </c>
      <c r="C28" s="35">
        <v>124</v>
      </c>
      <c r="D28" s="35"/>
      <c r="E28" s="42" t="s">
        <v>66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</row>
    <row r="29" spans="1:21" ht="17.100000000000001" customHeight="1" x14ac:dyDescent="0.25">
      <c r="A29" s="23" t="s">
        <v>10</v>
      </c>
      <c r="B29" s="10" t="s">
        <v>26</v>
      </c>
      <c r="C29" s="36">
        <v>85.25</v>
      </c>
      <c r="D29" s="38"/>
      <c r="E29" s="13" t="s">
        <v>66</v>
      </c>
      <c r="F29" s="32"/>
      <c r="G29" s="3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17"/>
    </row>
    <row r="30" spans="1:21" ht="17.100000000000001" customHeight="1" x14ac:dyDescent="0.25">
      <c r="A30" s="23" t="s">
        <v>10</v>
      </c>
      <c r="B30" s="10" t="s">
        <v>28</v>
      </c>
      <c r="C30" s="36">
        <v>100.75</v>
      </c>
      <c r="D30" s="38"/>
      <c r="E30" s="13" t="s">
        <v>66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17"/>
    </row>
    <row r="31" spans="1:21" ht="17.100000000000001" customHeight="1" x14ac:dyDescent="0.25">
      <c r="A31" s="23" t="s">
        <v>10</v>
      </c>
      <c r="B31" s="10" t="s">
        <v>32</v>
      </c>
      <c r="C31" s="36">
        <v>124</v>
      </c>
      <c r="D31" s="38"/>
      <c r="E31" s="13" t="s">
        <v>66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17"/>
    </row>
    <row r="32" spans="1:21" ht="17.100000000000001" customHeight="1" x14ac:dyDescent="0.25">
      <c r="A32" s="22" t="s">
        <v>11</v>
      </c>
      <c r="B32" s="16" t="s">
        <v>26</v>
      </c>
      <c r="C32" s="35">
        <v>88</v>
      </c>
      <c r="D32" s="35">
        <f t="shared" ref="D32" si="3">O32*U32</f>
        <v>88</v>
      </c>
      <c r="E32" s="42" t="s">
        <v>66</v>
      </c>
      <c r="F32" s="14"/>
      <c r="G32" s="14"/>
      <c r="H32" s="14"/>
      <c r="I32" s="14"/>
      <c r="J32" s="14"/>
      <c r="K32" s="14"/>
      <c r="L32" s="14"/>
      <c r="M32" s="14"/>
      <c r="N32" s="14"/>
      <c r="O32" s="14">
        <v>0.17</v>
      </c>
      <c r="P32" s="14"/>
      <c r="Q32" s="14"/>
      <c r="R32" s="14"/>
      <c r="S32" s="14"/>
      <c r="T32" s="14"/>
      <c r="U32" s="14">
        <f t="shared" ref="U32" si="4">IF(OR(C32=0,SUM(F32:T32)=0),0,C32/SUM(F32:T32))</f>
        <v>517.64705882352939</v>
      </c>
    </row>
    <row r="33" spans="1:21" ht="17.100000000000001" customHeight="1" x14ac:dyDescent="0.25">
      <c r="A33" s="22" t="s">
        <v>11</v>
      </c>
      <c r="B33" s="16" t="s">
        <v>28</v>
      </c>
      <c r="C33" s="35">
        <v>104</v>
      </c>
      <c r="D33" s="35"/>
      <c r="E33" s="42" t="s">
        <v>66</v>
      </c>
      <c r="F33" s="14"/>
      <c r="G33" s="14"/>
      <c r="H33" s="14"/>
      <c r="I33" s="14"/>
      <c r="J33" s="14"/>
      <c r="K33" s="14"/>
      <c r="L33" s="14"/>
      <c r="M33" s="14"/>
      <c r="N33" s="14"/>
      <c r="O33" s="14">
        <v>0.17</v>
      </c>
      <c r="P33" s="14"/>
      <c r="Q33" s="14"/>
      <c r="R33" s="14"/>
      <c r="S33" s="14"/>
      <c r="T33" s="14"/>
      <c r="U33" s="14"/>
    </row>
    <row r="34" spans="1:21" ht="17.100000000000001" customHeight="1" x14ac:dyDescent="0.25">
      <c r="A34" s="24" t="s">
        <v>12</v>
      </c>
      <c r="B34" s="10" t="s">
        <v>26</v>
      </c>
      <c r="C34" s="36">
        <v>81.599999999999994</v>
      </c>
      <c r="D34" s="36"/>
      <c r="E34" s="13" t="s">
        <v>66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ht="17.100000000000001" customHeight="1" x14ac:dyDescent="0.25">
      <c r="A35" s="24" t="s">
        <v>12</v>
      </c>
      <c r="B35" s="10" t="s">
        <v>28</v>
      </c>
      <c r="C35" s="36">
        <v>96</v>
      </c>
      <c r="D35" s="36"/>
      <c r="E35" s="13" t="s">
        <v>66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ht="17.100000000000001" customHeight="1" x14ac:dyDescent="0.25">
      <c r="A36" s="25" t="s">
        <v>13</v>
      </c>
      <c r="B36" s="16" t="s">
        <v>26</v>
      </c>
      <c r="C36" s="35">
        <v>79.05</v>
      </c>
      <c r="D36" s="35"/>
      <c r="E36" s="42" t="s">
        <v>66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</row>
    <row r="37" spans="1:21" ht="17.100000000000001" customHeight="1" x14ac:dyDescent="0.25">
      <c r="A37" s="25" t="s">
        <v>13</v>
      </c>
      <c r="B37" s="16" t="s">
        <v>28</v>
      </c>
      <c r="C37" s="35">
        <v>108.5</v>
      </c>
      <c r="D37" s="35"/>
      <c r="E37" s="42" t="s">
        <v>66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</row>
    <row r="38" spans="1:21" ht="17.100000000000001" customHeight="1" x14ac:dyDescent="0.25">
      <c r="A38" s="24" t="s">
        <v>14</v>
      </c>
      <c r="B38" s="10" t="s">
        <v>26</v>
      </c>
      <c r="C38" s="36">
        <v>85.25</v>
      </c>
      <c r="D38" s="36"/>
      <c r="E38" s="13" t="s">
        <v>66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 ht="17.100000000000001" customHeight="1" x14ac:dyDescent="0.25">
      <c r="A39" s="24" t="s">
        <v>14</v>
      </c>
      <c r="B39" s="10" t="s">
        <v>28</v>
      </c>
      <c r="C39" s="36">
        <v>94.55</v>
      </c>
      <c r="D39" s="36"/>
      <c r="E39" s="13" t="s">
        <v>66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:21" ht="17.100000000000001" customHeight="1" x14ac:dyDescent="0.25">
      <c r="A40" s="24" t="s">
        <v>14</v>
      </c>
      <c r="B40" s="10" t="s">
        <v>32</v>
      </c>
      <c r="C40" s="36">
        <v>124</v>
      </c>
      <c r="D40" s="36"/>
      <c r="E40" s="13" t="s">
        <v>66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 ht="17.100000000000001" customHeight="1" x14ac:dyDescent="0.25">
      <c r="A41" s="25" t="s">
        <v>15</v>
      </c>
      <c r="B41" s="16" t="s">
        <v>34</v>
      </c>
      <c r="C41" s="35">
        <v>26</v>
      </c>
      <c r="D41" s="37"/>
      <c r="E41" s="42" t="s">
        <v>66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29"/>
    </row>
    <row r="42" spans="1:21" ht="17.100000000000001" customHeight="1" x14ac:dyDescent="0.25">
      <c r="A42" s="25" t="s">
        <v>15</v>
      </c>
      <c r="B42" s="16" t="s">
        <v>26</v>
      </c>
      <c r="C42" s="35">
        <v>94.55</v>
      </c>
      <c r="D42" s="37"/>
      <c r="E42" s="42" t="s">
        <v>66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29"/>
    </row>
    <row r="43" spans="1:21" ht="17.100000000000001" customHeight="1" x14ac:dyDescent="0.25">
      <c r="A43" s="25" t="s">
        <v>15</v>
      </c>
      <c r="B43" s="16" t="s">
        <v>28</v>
      </c>
      <c r="C43" s="35">
        <v>108.5</v>
      </c>
      <c r="D43" s="37"/>
      <c r="E43" s="42" t="s">
        <v>66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29"/>
    </row>
    <row r="44" spans="1:21" ht="17.100000000000001" customHeight="1" x14ac:dyDescent="0.25">
      <c r="A44" s="25" t="s">
        <v>15</v>
      </c>
      <c r="B44" s="16" t="s">
        <v>32</v>
      </c>
      <c r="C44" s="35">
        <v>124</v>
      </c>
      <c r="D44" s="37">
        <f>(P44)*U44</f>
        <v>124</v>
      </c>
      <c r="E44" s="42" t="s">
        <v>66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>
        <v>0.1</v>
      </c>
      <c r="Q44" s="14"/>
      <c r="R44" s="14"/>
      <c r="S44" s="14"/>
      <c r="T44" s="14"/>
      <c r="U44" s="29">
        <f t="shared" ref="U44:U45" si="5">IF(OR(C44=0,SUM(F44:T44)=0),0,C44/SUM(F44:T44))</f>
        <v>1240</v>
      </c>
    </row>
    <row r="45" spans="1:21" ht="17.100000000000001" customHeight="1" x14ac:dyDescent="0.25">
      <c r="A45" s="24" t="s">
        <v>16</v>
      </c>
      <c r="B45" s="10" t="s">
        <v>26</v>
      </c>
      <c r="C45" s="36">
        <v>93</v>
      </c>
      <c r="D45" s="36">
        <f>(Q45)*U45</f>
        <v>93</v>
      </c>
      <c r="E45" s="13" t="s">
        <v>66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>
        <v>0.17</v>
      </c>
      <c r="R45" s="7"/>
      <c r="S45" s="7"/>
      <c r="T45" s="7"/>
      <c r="U45" s="7">
        <f t="shared" si="5"/>
        <v>547.05882352941171</v>
      </c>
    </row>
    <row r="46" spans="1:21" ht="17.100000000000001" customHeight="1" x14ac:dyDescent="0.25">
      <c r="A46" s="24" t="s">
        <v>16</v>
      </c>
      <c r="B46" s="10" t="s">
        <v>28</v>
      </c>
      <c r="C46" s="36">
        <v>100.75</v>
      </c>
      <c r="D46" s="36"/>
      <c r="E46" s="13" t="s">
        <v>66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>
        <v>0.17</v>
      </c>
      <c r="R46" s="7"/>
      <c r="S46" s="7"/>
      <c r="T46" s="7"/>
      <c r="U46" s="7"/>
    </row>
    <row r="47" spans="1:21" ht="17.100000000000001" customHeight="1" x14ac:dyDescent="0.25">
      <c r="A47" s="25" t="s">
        <v>17</v>
      </c>
      <c r="B47" s="16" t="s">
        <v>26</v>
      </c>
      <c r="C47" s="35">
        <v>80</v>
      </c>
      <c r="D47" s="37"/>
      <c r="E47" s="42" t="s">
        <v>66</v>
      </c>
      <c r="F47" s="14"/>
      <c r="G47" s="14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29"/>
    </row>
    <row r="48" spans="1:21" ht="17.100000000000001" customHeight="1" x14ac:dyDescent="0.25">
      <c r="A48" s="25" t="s">
        <v>17</v>
      </c>
      <c r="B48" s="16" t="s">
        <v>28</v>
      </c>
      <c r="C48" s="35">
        <v>88</v>
      </c>
      <c r="D48" s="37"/>
      <c r="E48" s="42" t="s">
        <v>66</v>
      </c>
      <c r="F48" s="14"/>
      <c r="G48" s="14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29"/>
    </row>
    <row r="49" spans="1:21" ht="17.100000000000001" customHeight="1" x14ac:dyDescent="0.25">
      <c r="A49" s="25" t="s">
        <v>17</v>
      </c>
      <c r="B49" s="16" t="s">
        <v>32</v>
      </c>
      <c r="C49" s="35">
        <v>120</v>
      </c>
      <c r="D49" s="37"/>
      <c r="E49" s="42" t="s">
        <v>66</v>
      </c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29"/>
    </row>
    <row r="50" spans="1:21" ht="17.100000000000001" customHeight="1" x14ac:dyDescent="0.25">
      <c r="A50" s="24" t="s">
        <v>18</v>
      </c>
      <c r="B50" s="10" t="s">
        <v>26</v>
      </c>
      <c r="C50" s="36">
        <v>110</v>
      </c>
      <c r="D50" s="36">
        <f>(R50)*U50</f>
        <v>0</v>
      </c>
      <c r="E50" s="13" t="s">
        <v>66</v>
      </c>
      <c r="F50" s="8"/>
      <c r="G50" s="8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 ht="17.100000000000001" customHeight="1" x14ac:dyDescent="0.25">
      <c r="A51" s="24" t="s">
        <v>18</v>
      </c>
      <c r="B51" s="10" t="s">
        <v>28</v>
      </c>
      <c r="C51" s="36">
        <v>122</v>
      </c>
      <c r="D51" s="36"/>
      <c r="E51" s="13" t="s">
        <v>66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</row>
    <row r="52" spans="1:21" ht="17.100000000000001" customHeight="1" x14ac:dyDescent="0.25">
      <c r="A52" s="24" t="s">
        <v>18</v>
      </c>
      <c r="B52" s="10" t="s">
        <v>32</v>
      </c>
      <c r="C52" s="36">
        <v>150</v>
      </c>
      <c r="D52" s="36">
        <f>(F52)*U52</f>
        <v>150</v>
      </c>
      <c r="E52" s="13" t="s">
        <v>66</v>
      </c>
      <c r="F52" s="7">
        <v>0.02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>
        <f>IF(OR(C52=0,SUM(F52:T52)=0),0,C52/SUM(F52:T52))</f>
        <v>7500</v>
      </c>
    </row>
    <row r="53" spans="1:21" ht="17.100000000000001" customHeight="1" x14ac:dyDescent="0.25">
      <c r="A53" s="25" t="s">
        <v>19</v>
      </c>
      <c r="B53" s="16" t="s">
        <v>26</v>
      </c>
      <c r="C53" s="35">
        <v>108.5</v>
      </c>
      <c r="D53" s="35">
        <f>(G53+R53)*U53</f>
        <v>108.5</v>
      </c>
      <c r="E53" s="42" t="s">
        <v>66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>
        <v>1.19</v>
      </c>
      <c r="S53" s="14"/>
      <c r="T53" s="14"/>
      <c r="U53" s="14">
        <f>IF(OR(C53=0,SUM(F53:T53)=0),0,C53/SUM(F53:T53))</f>
        <v>91.176470588235304</v>
      </c>
    </row>
    <row r="54" spans="1:21" ht="17.100000000000001" customHeight="1" x14ac:dyDescent="0.25">
      <c r="A54" s="25" t="s">
        <v>19</v>
      </c>
      <c r="B54" s="16" t="s">
        <v>28</v>
      </c>
      <c r="C54" s="35">
        <v>135.625</v>
      </c>
      <c r="D54" s="35"/>
      <c r="E54" s="42" t="s">
        <v>66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>
        <v>1.19</v>
      </c>
      <c r="S54" s="14"/>
      <c r="T54" s="14"/>
      <c r="U54" s="14"/>
    </row>
    <row r="55" spans="1:21" ht="17.100000000000001" customHeight="1" x14ac:dyDescent="0.25">
      <c r="A55" s="24" t="s">
        <v>20</v>
      </c>
      <c r="B55" s="10" t="s">
        <v>26</v>
      </c>
      <c r="C55" s="36">
        <v>69.75</v>
      </c>
      <c r="D55" s="36">
        <f>(G55+S55+T55)*U56</f>
        <v>36.02980132450331</v>
      </c>
      <c r="E55" s="13" t="s">
        <v>66</v>
      </c>
      <c r="F55" s="7"/>
      <c r="G55" s="7">
        <v>0.1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>
        <v>0.04</v>
      </c>
      <c r="T55" s="7">
        <v>0.4</v>
      </c>
      <c r="U55" s="7">
        <f>IF(OR(C55=0,SUM(F55:T55)=0),0,C55/SUM(F55:T55))</f>
        <v>129.16666666666666</v>
      </c>
    </row>
    <row r="56" spans="1:21" ht="17.100000000000001" customHeight="1" x14ac:dyDescent="0.25">
      <c r="A56" s="24" t="s">
        <v>20</v>
      </c>
      <c r="B56" s="10" t="s">
        <v>28</v>
      </c>
      <c r="C56" s="36">
        <v>100.75</v>
      </c>
      <c r="D56" s="36">
        <f>(G56+H56+S56+T56)*U56</f>
        <v>100.75</v>
      </c>
      <c r="E56" s="13" t="s">
        <v>66</v>
      </c>
      <c r="F56" s="7"/>
      <c r="G56" s="7">
        <v>0.1</v>
      </c>
      <c r="H56" s="7">
        <v>0.97</v>
      </c>
      <c r="I56" s="7"/>
      <c r="J56" s="7"/>
      <c r="K56" s="32"/>
      <c r="L56" s="7"/>
      <c r="M56" s="7"/>
      <c r="N56" s="7"/>
      <c r="O56" s="7"/>
      <c r="P56" s="7"/>
      <c r="Q56" s="7"/>
      <c r="R56" s="7"/>
      <c r="S56" s="7">
        <v>0.04</v>
      </c>
      <c r="T56" s="7">
        <v>0.4</v>
      </c>
      <c r="U56" s="39">
        <f>IF(OR(C56=0,SUM(F56:T56)=0),0,C56/SUM(F56:T56))</f>
        <v>66.721854304635755</v>
      </c>
    </row>
    <row r="57" spans="1:21" ht="17.100000000000001" customHeight="1" x14ac:dyDescent="0.25">
      <c r="A57" s="24" t="s">
        <v>20</v>
      </c>
      <c r="B57" s="10" t="s">
        <v>32</v>
      </c>
      <c r="C57" s="36">
        <v>124</v>
      </c>
      <c r="D57" s="36"/>
      <c r="E57" s="13" t="s">
        <v>66</v>
      </c>
      <c r="F57" s="7"/>
      <c r="G57" s="7">
        <v>0.1</v>
      </c>
      <c r="H57" s="7">
        <v>0.97</v>
      </c>
      <c r="I57" s="7"/>
      <c r="J57" s="7"/>
      <c r="K57" s="17"/>
      <c r="L57" s="7"/>
      <c r="M57" s="7"/>
      <c r="N57" s="7"/>
      <c r="O57" s="7"/>
      <c r="P57" s="7"/>
      <c r="Q57" s="7"/>
      <c r="R57" s="7"/>
      <c r="S57" s="7">
        <v>0.04</v>
      </c>
      <c r="T57" s="7">
        <v>0.4</v>
      </c>
      <c r="U57" s="7"/>
    </row>
    <row r="58" spans="1:21" ht="17.100000000000001" customHeight="1" x14ac:dyDescent="0.25">
      <c r="A58" s="25" t="s">
        <v>21</v>
      </c>
      <c r="B58" s="16" t="s">
        <v>26</v>
      </c>
      <c r="C58" s="35">
        <v>9.6000000000000014</v>
      </c>
      <c r="D58" s="35"/>
      <c r="E58" s="42" t="s">
        <v>66</v>
      </c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1:21" x14ac:dyDescent="0.25">
      <c r="A59" s="25" t="s">
        <v>21</v>
      </c>
      <c r="B59" s="16" t="s">
        <v>28</v>
      </c>
      <c r="C59" s="35">
        <v>73.599999999999994</v>
      </c>
      <c r="D59" s="35"/>
      <c r="E59" s="42" t="s">
        <v>66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1:21" x14ac:dyDescent="0.25">
      <c r="A60" s="24" t="s">
        <v>22</v>
      </c>
      <c r="B60" s="10" t="s">
        <v>26</v>
      </c>
      <c r="C60" s="36">
        <v>0</v>
      </c>
      <c r="D60" s="36"/>
      <c r="E60" s="13" t="s">
        <v>66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:21" x14ac:dyDescent="0.25">
      <c r="A61" s="24" t="s">
        <v>22</v>
      </c>
      <c r="B61" s="10" t="s">
        <v>28</v>
      </c>
      <c r="C61" s="36">
        <v>73.599999999999994</v>
      </c>
      <c r="D61" s="36"/>
      <c r="E61" s="13" t="s">
        <v>66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</row>
    <row r="62" spans="1:21" x14ac:dyDescent="0.25">
      <c r="A62" s="25" t="s">
        <v>23</v>
      </c>
      <c r="B62" s="16" t="s">
        <v>26</v>
      </c>
      <c r="C62" s="35">
        <v>0</v>
      </c>
      <c r="D62" s="35"/>
      <c r="E62" s="42" t="s">
        <v>66</v>
      </c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</row>
    <row r="63" spans="1:21" x14ac:dyDescent="0.25">
      <c r="A63" s="25" t="s">
        <v>23</v>
      </c>
      <c r="B63" s="16" t="s">
        <v>28</v>
      </c>
      <c r="C63" s="35">
        <v>71.3</v>
      </c>
      <c r="D63" s="35"/>
      <c r="E63" s="42" t="s">
        <v>66</v>
      </c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</row>
    <row r="64" spans="1:21" x14ac:dyDescent="0.25">
      <c r="A64" s="26" t="s">
        <v>24</v>
      </c>
      <c r="B64" s="27" t="s">
        <v>26</v>
      </c>
      <c r="C64" s="38">
        <v>0</v>
      </c>
      <c r="D64" s="38"/>
      <c r="E64" s="44" t="s">
        <v>66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</row>
    <row r="65" spans="1:21" x14ac:dyDescent="0.25">
      <c r="A65" s="26" t="s">
        <v>24</v>
      </c>
      <c r="B65" s="27" t="s">
        <v>28</v>
      </c>
      <c r="C65" s="38">
        <v>63.550000000000004</v>
      </c>
      <c r="D65" s="38"/>
      <c r="E65" s="44" t="s">
        <v>66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</row>
    <row r="66" spans="1:21" x14ac:dyDescent="0.25"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</row>
    <row r="67" spans="1:21" x14ac:dyDescent="0.25">
      <c r="A67" s="6" t="s">
        <v>62</v>
      </c>
      <c r="B67" s="2" t="s">
        <v>63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x14ac:dyDescent="0.25">
      <c r="A68" s="6" t="s">
        <v>56</v>
      </c>
      <c r="B68" s="6" t="s">
        <v>57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x14ac:dyDescent="0.25">
      <c r="A69" s="6" t="s">
        <v>34</v>
      </c>
      <c r="B69" s="6" t="s">
        <v>58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x14ac:dyDescent="0.25">
      <c r="A70" s="6" t="s">
        <v>26</v>
      </c>
      <c r="B70" s="6" t="s">
        <v>59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x14ac:dyDescent="0.25">
      <c r="A71" s="6" t="s">
        <v>55</v>
      </c>
      <c r="B71" s="6" t="s">
        <v>64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x14ac:dyDescent="0.25">
      <c r="A72" s="6" t="s">
        <v>28</v>
      </c>
      <c r="B72" s="6" t="s">
        <v>60</v>
      </c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x14ac:dyDescent="0.25">
      <c r="A73" s="6" t="s">
        <v>32</v>
      </c>
      <c r="B73" s="6" t="s">
        <v>61</v>
      </c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x14ac:dyDescent="0.25">
      <c r="A74" s="6"/>
      <c r="B74" s="6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x14ac:dyDescent="0.25">
      <c r="A76" s="2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x14ac:dyDescent="0.25">
      <c r="A79" s="6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T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5BE92-81D2-47DF-9690-245C95733269}">
  <sheetPr codeName="Tabelle13">
    <pageSetUpPr fitToPage="1"/>
  </sheetPr>
  <dimension ref="A1:U125"/>
  <sheetViews>
    <sheetView zoomScale="85" zoomScaleNormal="85" workbookViewId="0">
      <pane ySplit="2" topLeftCell="A3" activePane="bottomLeft" state="frozen"/>
      <selection pane="bottomLeft" activeCell="E2" sqref="E2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3" width="6.88671875" customWidth="1"/>
    <col min="14" max="16" width="7.5546875" bestFit="1" customWidth="1"/>
    <col min="17" max="18" width="6.88671875" customWidth="1"/>
    <col min="19" max="19" width="7.5546875" bestFit="1" customWidth="1"/>
    <col min="20" max="20" width="7.5546875" customWidth="1"/>
    <col min="21" max="21" width="8.5546875" bestFit="1" customWidth="1"/>
  </cols>
  <sheetData>
    <row r="1" spans="1:2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5"/>
    </row>
    <row r="2" spans="1:21" s="1" customFormat="1" ht="161.25" customHeight="1" x14ac:dyDescent="0.25">
      <c r="A2" s="47" t="s">
        <v>52</v>
      </c>
      <c r="B2" s="47"/>
      <c r="C2" s="31" t="s">
        <v>39</v>
      </c>
      <c r="D2" s="31" t="s">
        <v>40</v>
      </c>
      <c r="E2" s="45" t="s">
        <v>0</v>
      </c>
      <c r="F2" s="11" t="s">
        <v>25</v>
      </c>
      <c r="G2" s="11" t="s">
        <v>41</v>
      </c>
      <c r="H2" s="11" t="s">
        <v>44</v>
      </c>
      <c r="I2" s="11" t="s">
        <v>65</v>
      </c>
      <c r="J2" s="11" t="s">
        <v>45</v>
      </c>
      <c r="K2" s="11" t="s">
        <v>43</v>
      </c>
      <c r="L2" s="11" t="s">
        <v>30</v>
      </c>
      <c r="M2" s="11" t="s">
        <v>42</v>
      </c>
      <c r="N2" s="11" t="s">
        <v>36</v>
      </c>
      <c r="O2" s="11" t="s">
        <v>38</v>
      </c>
      <c r="P2" s="11" t="s">
        <v>37</v>
      </c>
      <c r="Q2" s="11" t="s">
        <v>46</v>
      </c>
      <c r="R2" s="11" t="s">
        <v>47</v>
      </c>
      <c r="S2" s="11" t="s">
        <v>29</v>
      </c>
      <c r="T2" s="11" t="s">
        <v>48</v>
      </c>
      <c r="U2" s="11" t="s">
        <v>31</v>
      </c>
    </row>
    <row r="3" spans="1:21" s="1" customFormat="1" ht="21.6" customHeight="1" x14ac:dyDescent="0.25">
      <c r="A3" s="47" t="s">
        <v>35</v>
      </c>
      <c r="B3" s="48"/>
      <c r="C3" s="30"/>
      <c r="D3" s="30"/>
      <c r="E3" s="33"/>
      <c r="F3" s="7">
        <f>U52</f>
        <v>3750</v>
      </c>
      <c r="G3" s="7">
        <f>U56</f>
        <v>33.695652173913047</v>
      </c>
      <c r="H3" s="34">
        <f>U56</f>
        <v>33.695652173913047</v>
      </c>
      <c r="I3" s="34">
        <f>U14</f>
        <v>224</v>
      </c>
      <c r="J3" s="34">
        <f>U17</f>
        <v>75.654761904761912</v>
      </c>
      <c r="K3" s="34">
        <f>U17</f>
        <v>75.654761904761912</v>
      </c>
      <c r="L3" s="34">
        <f>U21</f>
        <v>71.1111111111111</v>
      </c>
      <c r="M3" s="34">
        <f>U21</f>
        <v>71.1111111111111</v>
      </c>
      <c r="N3" s="34">
        <f>U21</f>
        <v>71.1111111111111</v>
      </c>
      <c r="O3" s="34">
        <f>U32</f>
        <v>348.5714285714285</v>
      </c>
      <c r="P3" s="34">
        <f>U44</f>
        <v>953.84615384615381</v>
      </c>
      <c r="Q3" s="34">
        <f>U45</f>
        <v>387.49999999999994</v>
      </c>
      <c r="R3" s="40">
        <f>U53</f>
        <v>26.360544217687075</v>
      </c>
      <c r="S3" s="34">
        <f>U56</f>
        <v>33.695652173913047</v>
      </c>
      <c r="T3" s="34">
        <f>U56</f>
        <v>33.695652173913047</v>
      </c>
      <c r="U3" s="34">
        <f>MIN(F3:T3)</f>
        <v>26.360544217687075</v>
      </c>
    </row>
    <row r="4" spans="1:21" ht="20.25" customHeight="1" x14ac:dyDescent="0.25">
      <c r="A4" s="18" t="s">
        <v>33</v>
      </c>
      <c r="B4" s="19" t="s">
        <v>62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3"/>
    </row>
    <row r="5" spans="1:21" ht="17.100000000000001" customHeight="1" x14ac:dyDescent="0.25">
      <c r="A5" s="20" t="s">
        <v>27</v>
      </c>
      <c r="B5" s="16" t="s">
        <v>26</v>
      </c>
      <c r="C5" s="35">
        <v>0</v>
      </c>
      <c r="D5" s="35"/>
      <c r="E5" s="42" t="s">
        <v>66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</row>
    <row r="6" spans="1:21" ht="17.100000000000001" customHeight="1" x14ac:dyDescent="0.25">
      <c r="A6" s="20" t="s">
        <v>1</v>
      </c>
      <c r="B6" s="16" t="s">
        <v>28</v>
      </c>
      <c r="C6" s="35">
        <v>48.050000000000004</v>
      </c>
      <c r="D6" s="35"/>
      <c r="E6" s="42" t="s">
        <v>66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17.100000000000001" customHeight="1" x14ac:dyDescent="0.25">
      <c r="A7" s="21" t="s">
        <v>2</v>
      </c>
      <c r="B7" s="10" t="s">
        <v>26</v>
      </c>
      <c r="C7" s="36">
        <v>0</v>
      </c>
      <c r="D7" s="36"/>
      <c r="E7" s="13" t="s">
        <v>66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ht="17.100000000000001" customHeight="1" x14ac:dyDescent="0.25">
      <c r="A8" s="21" t="s">
        <v>2</v>
      </c>
      <c r="B8" s="10" t="s">
        <v>28</v>
      </c>
      <c r="C8" s="36">
        <v>69.75</v>
      </c>
      <c r="D8" s="36"/>
      <c r="E8" s="13" t="s">
        <v>66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ht="17.100000000000001" customHeight="1" x14ac:dyDescent="0.25">
      <c r="A9" s="22" t="s">
        <v>3</v>
      </c>
      <c r="B9" s="16" t="s">
        <v>26</v>
      </c>
      <c r="C9" s="35">
        <v>1.5466666666666686</v>
      </c>
      <c r="D9" s="35"/>
      <c r="E9" s="42" t="s">
        <v>66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1" ht="17.100000000000001" customHeight="1" x14ac:dyDescent="0.25">
      <c r="A10" s="22" t="s">
        <v>3</v>
      </c>
      <c r="B10" s="16" t="s">
        <v>28</v>
      </c>
      <c r="C10" s="35">
        <v>73.066666666666677</v>
      </c>
      <c r="D10" s="35"/>
      <c r="E10" s="42" t="s">
        <v>66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spans="1:21" ht="17.100000000000001" customHeight="1" x14ac:dyDescent="0.25">
      <c r="A11" s="22" t="s">
        <v>3</v>
      </c>
      <c r="B11" s="16" t="s">
        <v>32</v>
      </c>
      <c r="C11" s="35">
        <v>112</v>
      </c>
      <c r="D11" s="35"/>
      <c r="E11" s="42" t="s">
        <v>66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21" ht="17.100000000000001" customHeight="1" x14ac:dyDescent="0.25">
      <c r="A12" s="23" t="s">
        <v>4</v>
      </c>
      <c r="B12" s="10" t="s">
        <v>26</v>
      </c>
      <c r="C12" s="36">
        <v>14.8</v>
      </c>
      <c r="D12" s="36"/>
      <c r="E12" s="13" t="s">
        <v>66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ht="17.100000000000001" customHeight="1" x14ac:dyDescent="0.25">
      <c r="A13" s="23" t="s">
        <v>4</v>
      </c>
      <c r="B13" s="10" t="s">
        <v>28</v>
      </c>
      <c r="C13" s="36">
        <v>80</v>
      </c>
      <c r="D13" s="36"/>
      <c r="E13" s="13" t="s">
        <v>66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ht="17.100000000000001" customHeight="1" x14ac:dyDescent="0.25">
      <c r="A14" s="23" t="s">
        <v>4</v>
      </c>
      <c r="B14" s="10" t="s">
        <v>32</v>
      </c>
      <c r="C14" s="36">
        <v>112</v>
      </c>
      <c r="D14" s="36">
        <f>(I14)*U14</f>
        <v>112</v>
      </c>
      <c r="E14" s="13" t="s">
        <v>66</v>
      </c>
      <c r="F14" s="7"/>
      <c r="G14" s="7"/>
      <c r="H14" s="7"/>
      <c r="I14" s="7">
        <v>0.5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>IF(OR(C14=0,SUM(F14:T14)=0),0,C14/SUM(F14:T14))</f>
        <v>224</v>
      </c>
    </row>
    <row r="15" spans="1:21" ht="17.100000000000001" customHeight="1" x14ac:dyDescent="0.25">
      <c r="A15" s="22" t="s">
        <v>5</v>
      </c>
      <c r="B15" s="16" t="s">
        <v>26</v>
      </c>
      <c r="C15" s="35">
        <v>57.35</v>
      </c>
      <c r="D15" s="37"/>
      <c r="E15" s="43" t="s">
        <v>66</v>
      </c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spans="1:21" ht="17.100000000000001" customHeight="1" x14ac:dyDescent="0.25">
      <c r="A16" s="22" t="s">
        <v>5</v>
      </c>
      <c r="B16" s="16" t="s">
        <v>28</v>
      </c>
      <c r="C16" s="35">
        <v>93</v>
      </c>
      <c r="D16" s="37"/>
      <c r="E16" s="43" t="s">
        <v>66</v>
      </c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spans="1:21" ht="17.100000000000001" customHeight="1" x14ac:dyDescent="0.25">
      <c r="A17" s="23" t="s">
        <v>6</v>
      </c>
      <c r="B17" s="10" t="s">
        <v>26</v>
      </c>
      <c r="C17" s="36">
        <v>63.550000000000004</v>
      </c>
      <c r="D17" s="36">
        <f>(J17+K17)*U17</f>
        <v>63.550000000000004</v>
      </c>
      <c r="E17" s="13" t="s">
        <v>66</v>
      </c>
      <c r="F17" s="7"/>
      <c r="G17" s="7"/>
      <c r="H17" s="7"/>
      <c r="I17" s="7"/>
      <c r="J17" s="7">
        <v>0.57999999999999996</v>
      </c>
      <c r="K17" s="7">
        <v>0.26</v>
      </c>
      <c r="L17" s="7"/>
      <c r="M17" s="7"/>
      <c r="N17" s="7"/>
      <c r="O17" s="7"/>
      <c r="P17" s="7"/>
      <c r="Q17" s="7"/>
      <c r="R17" s="7"/>
      <c r="S17" s="7"/>
      <c r="T17" s="7"/>
      <c r="U17" s="7">
        <f t="shared" ref="U17" si="0">IF(OR(C17=0,SUM(F17:T17)=0),0,C17/SUM(F17:T17))</f>
        <v>75.654761904761912</v>
      </c>
    </row>
    <row r="18" spans="1:21" ht="17.100000000000001" customHeight="1" x14ac:dyDescent="0.25">
      <c r="A18" s="23" t="s">
        <v>6</v>
      </c>
      <c r="B18" s="10" t="s">
        <v>28</v>
      </c>
      <c r="C18" s="36">
        <v>93</v>
      </c>
      <c r="D18" s="36"/>
      <c r="E18" s="13" t="s">
        <v>66</v>
      </c>
      <c r="F18" s="7"/>
      <c r="G18" s="7"/>
      <c r="H18" s="7"/>
      <c r="I18" s="7"/>
      <c r="J18" s="7">
        <v>0.57999999999999996</v>
      </c>
      <c r="K18" s="7">
        <v>0.26</v>
      </c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ht="17.100000000000001" customHeight="1" x14ac:dyDescent="0.25">
      <c r="A19" s="23" t="s">
        <v>6</v>
      </c>
      <c r="B19" s="10" t="s">
        <v>32</v>
      </c>
      <c r="C19" s="36">
        <v>124</v>
      </c>
      <c r="D19" s="36"/>
      <c r="E19" s="13" t="s">
        <v>66</v>
      </c>
      <c r="F19" s="7"/>
      <c r="G19" s="7"/>
      <c r="H19" s="7"/>
      <c r="I19" s="7"/>
      <c r="J19" s="7">
        <v>0.57999999999999996</v>
      </c>
      <c r="K19" s="7">
        <v>0.26</v>
      </c>
      <c r="L19" s="7"/>
      <c r="M19" s="7"/>
      <c r="N19" s="7"/>
      <c r="O19" s="7"/>
      <c r="P19" s="7"/>
      <c r="Q19" s="7"/>
      <c r="R19" s="7"/>
      <c r="S19" s="7"/>
      <c r="T19" s="7"/>
      <c r="U19" s="7">
        <f>IF(OR(C19=0,SUM(F19:T19)=0),0,C19/SUM(F19:T19))</f>
        <v>147.61904761904762</v>
      </c>
    </row>
    <row r="20" spans="1:21" ht="17.100000000000001" customHeight="1" x14ac:dyDescent="0.25">
      <c r="A20" s="22" t="s">
        <v>7</v>
      </c>
      <c r="B20" s="16" t="s">
        <v>55</v>
      </c>
      <c r="C20" s="35">
        <v>80</v>
      </c>
      <c r="D20" s="35">
        <f>(L20)*U21</f>
        <v>69.688888888888883</v>
      </c>
      <c r="E20" s="42" t="s">
        <v>66</v>
      </c>
      <c r="F20" s="14"/>
      <c r="G20" s="14"/>
      <c r="H20" s="14"/>
      <c r="I20" s="14"/>
      <c r="J20" s="14"/>
      <c r="K20" s="14"/>
      <c r="L20" s="14">
        <v>0.98</v>
      </c>
      <c r="M20" s="14"/>
      <c r="N20" s="14"/>
      <c r="O20" s="14"/>
      <c r="P20" s="14"/>
      <c r="Q20" s="14"/>
      <c r="R20" s="14"/>
      <c r="S20" s="14"/>
      <c r="T20" s="14"/>
      <c r="U20" s="14">
        <f t="shared" ref="U20" si="1">IF(OR(C20=0,SUM(F20:T20)=0),0,C20/SUM(F20:T20))</f>
        <v>81.632653061224488</v>
      </c>
    </row>
    <row r="21" spans="1:21" ht="17.100000000000001" customHeight="1" x14ac:dyDescent="0.25">
      <c r="A21" s="22" t="s">
        <v>7</v>
      </c>
      <c r="B21" s="16" t="s">
        <v>26</v>
      </c>
      <c r="C21" s="35">
        <v>89.6</v>
      </c>
      <c r="D21" s="35">
        <f>(L21+N21)*U21</f>
        <v>89.59999999999998</v>
      </c>
      <c r="E21" s="42" t="s">
        <v>66</v>
      </c>
      <c r="F21" s="14"/>
      <c r="G21" s="14"/>
      <c r="H21" s="14"/>
      <c r="I21" s="14"/>
      <c r="J21" s="14"/>
      <c r="K21" s="14"/>
      <c r="L21" s="14">
        <v>0.98</v>
      </c>
      <c r="M21" s="14"/>
      <c r="N21" s="14">
        <v>0.28000000000000003</v>
      </c>
      <c r="O21" s="14"/>
      <c r="P21" s="14"/>
      <c r="Q21" s="14"/>
      <c r="R21" s="14"/>
      <c r="S21" s="14"/>
      <c r="T21" s="14"/>
      <c r="U21" s="14">
        <f t="shared" ref="U21:U23" si="2">IF(OR(C21=0,SUM(F21:T21)=0),0,C21/SUM(F21:T21))</f>
        <v>71.1111111111111</v>
      </c>
    </row>
    <row r="22" spans="1:21" ht="17.100000000000001" customHeight="1" x14ac:dyDescent="0.25">
      <c r="A22" s="22" t="s">
        <v>7</v>
      </c>
      <c r="B22" s="16" t="s">
        <v>28</v>
      </c>
      <c r="C22" s="35">
        <v>112</v>
      </c>
      <c r="D22" s="35"/>
      <c r="E22" s="42" t="s">
        <v>66</v>
      </c>
      <c r="F22" s="14"/>
      <c r="G22" s="14"/>
      <c r="H22" s="14"/>
      <c r="I22" s="14"/>
      <c r="J22" s="14"/>
      <c r="K22" s="14"/>
      <c r="L22" s="14">
        <v>0.98</v>
      </c>
      <c r="M22" s="14"/>
      <c r="N22" s="14">
        <v>0.28000000000000003</v>
      </c>
      <c r="O22" s="14"/>
      <c r="P22" s="14"/>
      <c r="Q22" s="14"/>
      <c r="R22" s="14"/>
      <c r="S22" s="14"/>
      <c r="T22" s="14"/>
      <c r="U22" s="14"/>
    </row>
    <row r="23" spans="1:21" ht="17.100000000000001" customHeight="1" x14ac:dyDescent="0.25">
      <c r="A23" s="22" t="s">
        <v>7</v>
      </c>
      <c r="B23" s="16" t="s">
        <v>32</v>
      </c>
      <c r="C23" s="35">
        <v>120</v>
      </c>
      <c r="D23" s="35">
        <f>(L23+M23+N23)*U21</f>
        <v>100.97777777777776</v>
      </c>
      <c r="E23" s="42" t="s">
        <v>66</v>
      </c>
      <c r="F23" s="14"/>
      <c r="G23" s="14"/>
      <c r="H23" s="14"/>
      <c r="I23" s="14"/>
      <c r="J23" s="14"/>
      <c r="K23" s="14"/>
      <c r="L23" s="14">
        <v>0.98</v>
      </c>
      <c r="M23" s="14">
        <v>0.16</v>
      </c>
      <c r="N23" s="14">
        <v>0.28000000000000003</v>
      </c>
      <c r="O23" s="14"/>
      <c r="P23" s="14"/>
      <c r="Q23" s="14"/>
      <c r="R23" s="14"/>
      <c r="S23" s="14"/>
      <c r="T23" s="14"/>
      <c r="U23" s="14">
        <f t="shared" si="2"/>
        <v>84.507042253521135</v>
      </c>
    </row>
    <row r="24" spans="1:21" ht="17.100000000000001" customHeight="1" x14ac:dyDescent="0.25">
      <c r="A24" s="23" t="s">
        <v>8</v>
      </c>
      <c r="B24" s="10" t="s">
        <v>26</v>
      </c>
      <c r="C24" s="36">
        <v>89.6</v>
      </c>
      <c r="D24" s="36"/>
      <c r="E24" s="13" t="s">
        <v>66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ht="17.100000000000001" customHeight="1" x14ac:dyDescent="0.25">
      <c r="A25" s="23" t="s">
        <v>8</v>
      </c>
      <c r="B25" s="10" t="s">
        <v>28</v>
      </c>
      <c r="C25" s="36">
        <v>105.6</v>
      </c>
      <c r="D25" s="36"/>
      <c r="E25" s="13" t="s">
        <v>66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 ht="17.100000000000001" customHeight="1" x14ac:dyDescent="0.25">
      <c r="A26" s="22" t="s">
        <v>9</v>
      </c>
      <c r="B26" s="16" t="s">
        <v>26</v>
      </c>
      <c r="C26" s="35">
        <v>93</v>
      </c>
      <c r="D26" s="35"/>
      <c r="E26" s="42" t="s">
        <v>66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</row>
    <row r="27" spans="1:21" ht="17.100000000000001" customHeight="1" x14ac:dyDescent="0.25">
      <c r="A27" s="22" t="s">
        <v>9</v>
      </c>
      <c r="B27" s="16" t="s">
        <v>28</v>
      </c>
      <c r="C27" s="35">
        <v>102.3</v>
      </c>
      <c r="D27" s="35"/>
      <c r="E27" s="42" t="s">
        <v>66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</row>
    <row r="28" spans="1:21" ht="17.100000000000001" customHeight="1" x14ac:dyDescent="0.25">
      <c r="A28" s="22" t="s">
        <v>9</v>
      </c>
      <c r="B28" s="16" t="s">
        <v>32</v>
      </c>
      <c r="C28" s="35">
        <v>124</v>
      </c>
      <c r="D28" s="35"/>
      <c r="E28" s="42" t="s">
        <v>66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</row>
    <row r="29" spans="1:21" ht="17.100000000000001" customHeight="1" x14ac:dyDescent="0.25">
      <c r="A29" s="23" t="s">
        <v>10</v>
      </c>
      <c r="B29" s="10" t="s">
        <v>26</v>
      </c>
      <c r="C29" s="36">
        <v>102.3</v>
      </c>
      <c r="D29" s="38"/>
      <c r="E29" s="13" t="s">
        <v>66</v>
      </c>
      <c r="F29" s="32"/>
      <c r="G29" s="3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17"/>
    </row>
    <row r="30" spans="1:21" ht="17.100000000000001" customHeight="1" x14ac:dyDescent="0.25">
      <c r="A30" s="23" t="s">
        <v>10</v>
      </c>
      <c r="B30" s="10" t="s">
        <v>28</v>
      </c>
      <c r="C30" s="36">
        <v>108.5</v>
      </c>
      <c r="D30" s="38"/>
      <c r="E30" s="13" t="s">
        <v>66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17"/>
    </row>
    <row r="31" spans="1:21" ht="17.100000000000001" customHeight="1" x14ac:dyDescent="0.25">
      <c r="A31" s="23" t="s">
        <v>10</v>
      </c>
      <c r="B31" s="10" t="s">
        <v>32</v>
      </c>
      <c r="C31" s="36">
        <v>124</v>
      </c>
      <c r="D31" s="38"/>
      <c r="E31" s="13" t="s">
        <v>66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17"/>
    </row>
    <row r="32" spans="1:21" ht="17.100000000000001" customHeight="1" x14ac:dyDescent="0.25">
      <c r="A32" s="22" t="s">
        <v>11</v>
      </c>
      <c r="B32" s="16" t="s">
        <v>26</v>
      </c>
      <c r="C32" s="35">
        <v>97.6</v>
      </c>
      <c r="D32" s="35">
        <f t="shared" ref="D32" si="3">O32*U32</f>
        <v>97.6</v>
      </c>
      <c r="E32" s="42" t="s">
        <v>66</v>
      </c>
      <c r="F32" s="14"/>
      <c r="G32" s="14"/>
      <c r="H32" s="14"/>
      <c r="I32" s="14"/>
      <c r="J32" s="14"/>
      <c r="K32" s="14"/>
      <c r="L32" s="14"/>
      <c r="M32" s="14"/>
      <c r="N32" s="14"/>
      <c r="O32" s="14">
        <v>0.28000000000000003</v>
      </c>
      <c r="P32" s="14"/>
      <c r="Q32" s="14"/>
      <c r="R32" s="14"/>
      <c r="S32" s="14"/>
      <c r="T32" s="14"/>
      <c r="U32" s="14">
        <f t="shared" ref="U32" si="4">IF(OR(C32=0,SUM(F32:T32)=0),0,C32/SUM(F32:T32))</f>
        <v>348.5714285714285</v>
      </c>
    </row>
    <row r="33" spans="1:21" ht="17.100000000000001" customHeight="1" x14ac:dyDescent="0.25">
      <c r="A33" s="22" t="s">
        <v>11</v>
      </c>
      <c r="B33" s="16" t="s">
        <v>28</v>
      </c>
      <c r="C33" s="35">
        <v>104</v>
      </c>
      <c r="D33" s="35"/>
      <c r="E33" s="42" t="s">
        <v>66</v>
      </c>
      <c r="F33" s="14"/>
      <c r="G33" s="14"/>
      <c r="H33" s="14"/>
      <c r="I33" s="14"/>
      <c r="J33" s="14"/>
      <c r="K33" s="14"/>
      <c r="L33" s="14"/>
      <c r="M33" s="14"/>
      <c r="N33" s="14"/>
      <c r="O33" s="14">
        <v>0.28000000000000003</v>
      </c>
      <c r="P33" s="14"/>
      <c r="Q33" s="14"/>
      <c r="R33" s="14"/>
      <c r="S33" s="14"/>
      <c r="T33" s="14"/>
      <c r="U33" s="14"/>
    </row>
    <row r="34" spans="1:21" ht="17.100000000000001" customHeight="1" x14ac:dyDescent="0.25">
      <c r="A34" s="24" t="s">
        <v>12</v>
      </c>
      <c r="B34" s="10" t="s">
        <v>26</v>
      </c>
      <c r="C34" s="36">
        <v>104</v>
      </c>
      <c r="D34" s="36"/>
      <c r="E34" s="13" t="s">
        <v>66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ht="17.100000000000001" customHeight="1" x14ac:dyDescent="0.25">
      <c r="A35" s="24" t="s">
        <v>12</v>
      </c>
      <c r="B35" s="10" t="s">
        <v>28</v>
      </c>
      <c r="C35" s="36">
        <v>105.6</v>
      </c>
      <c r="D35" s="36"/>
      <c r="E35" s="13" t="s">
        <v>66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ht="17.100000000000001" customHeight="1" x14ac:dyDescent="0.25">
      <c r="A36" s="25" t="s">
        <v>13</v>
      </c>
      <c r="B36" s="16" t="s">
        <v>26</v>
      </c>
      <c r="C36" s="35">
        <v>100.75</v>
      </c>
      <c r="D36" s="35"/>
      <c r="E36" s="42" t="s">
        <v>66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</row>
    <row r="37" spans="1:21" ht="17.100000000000001" customHeight="1" x14ac:dyDescent="0.25">
      <c r="A37" s="25" t="s">
        <v>13</v>
      </c>
      <c r="B37" s="16" t="s">
        <v>28</v>
      </c>
      <c r="C37" s="35">
        <v>102.3</v>
      </c>
      <c r="D37" s="35"/>
      <c r="E37" s="42" t="s">
        <v>66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</row>
    <row r="38" spans="1:21" ht="17.100000000000001" customHeight="1" x14ac:dyDescent="0.25">
      <c r="A38" s="24" t="s">
        <v>14</v>
      </c>
      <c r="B38" s="10" t="s">
        <v>26</v>
      </c>
      <c r="C38" s="36">
        <v>108.5</v>
      </c>
      <c r="D38" s="36"/>
      <c r="E38" s="13" t="s">
        <v>66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 ht="17.100000000000001" customHeight="1" x14ac:dyDescent="0.25">
      <c r="A39" s="24" t="s">
        <v>14</v>
      </c>
      <c r="B39" s="10" t="s">
        <v>28</v>
      </c>
      <c r="C39" s="36">
        <v>116.25</v>
      </c>
      <c r="D39" s="36"/>
      <c r="E39" s="13" t="s">
        <v>66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:21" ht="17.100000000000001" customHeight="1" x14ac:dyDescent="0.25">
      <c r="A40" s="24" t="s">
        <v>14</v>
      </c>
      <c r="B40" s="10" t="s">
        <v>32</v>
      </c>
      <c r="C40" s="36">
        <v>124</v>
      </c>
      <c r="D40" s="36"/>
      <c r="E40" s="13" t="s">
        <v>66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 ht="17.100000000000001" customHeight="1" x14ac:dyDescent="0.25">
      <c r="A41" s="25" t="s">
        <v>15</v>
      </c>
      <c r="B41" s="16" t="s">
        <v>34</v>
      </c>
      <c r="C41" s="35">
        <v>68</v>
      </c>
      <c r="D41" s="37"/>
      <c r="E41" s="42" t="s">
        <v>66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29"/>
    </row>
    <row r="42" spans="1:21" ht="17.100000000000001" customHeight="1" x14ac:dyDescent="0.25">
      <c r="A42" s="25" t="s">
        <v>15</v>
      </c>
      <c r="B42" s="16" t="s">
        <v>26</v>
      </c>
      <c r="C42" s="35">
        <v>108.5</v>
      </c>
      <c r="D42" s="37"/>
      <c r="E42" s="42" t="s">
        <v>66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29"/>
    </row>
    <row r="43" spans="1:21" ht="17.100000000000001" customHeight="1" x14ac:dyDescent="0.25">
      <c r="A43" s="25" t="s">
        <v>15</v>
      </c>
      <c r="B43" s="16" t="s">
        <v>28</v>
      </c>
      <c r="C43" s="35">
        <v>116.25</v>
      </c>
      <c r="D43" s="37"/>
      <c r="E43" s="42" t="s">
        <v>66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29"/>
    </row>
    <row r="44" spans="1:21" ht="17.100000000000001" customHeight="1" x14ac:dyDescent="0.25">
      <c r="A44" s="25" t="s">
        <v>15</v>
      </c>
      <c r="B44" s="16" t="s">
        <v>32</v>
      </c>
      <c r="C44" s="35">
        <v>124</v>
      </c>
      <c r="D44" s="37">
        <f>(P44)*U44</f>
        <v>124</v>
      </c>
      <c r="E44" s="42" t="s">
        <v>66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>
        <v>0.13</v>
      </c>
      <c r="Q44" s="14"/>
      <c r="R44" s="14"/>
      <c r="S44" s="14"/>
      <c r="T44" s="14"/>
      <c r="U44" s="29">
        <f t="shared" ref="U44:U45" si="5">IF(OR(C44=0,SUM(F44:T44)=0),0,C44/SUM(F44:T44))</f>
        <v>953.84615384615381</v>
      </c>
    </row>
    <row r="45" spans="1:21" ht="17.100000000000001" customHeight="1" x14ac:dyDescent="0.25">
      <c r="A45" s="24" t="s">
        <v>16</v>
      </c>
      <c r="B45" s="10" t="s">
        <v>26</v>
      </c>
      <c r="C45" s="36">
        <v>108.5</v>
      </c>
      <c r="D45" s="36">
        <f>(Q45)*U45</f>
        <v>108.5</v>
      </c>
      <c r="E45" s="13" t="s">
        <v>66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>
        <v>0.28000000000000003</v>
      </c>
      <c r="R45" s="7"/>
      <c r="S45" s="7"/>
      <c r="T45" s="7"/>
      <c r="U45" s="7">
        <f t="shared" si="5"/>
        <v>387.49999999999994</v>
      </c>
    </row>
    <row r="46" spans="1:21" ht="17.100000000000001" customHeight="1" x14ac:dyDescent="0.25">
      <c r="A46" s="24" t="s">
        <v>16</v>
      </c>
      <c r="B46" s="10" t="s">
        <v>28</v>
      </c>
      <c r="C46" s="36">
        <v>110.05</v>
      </c>
      <c r="D46" s="36"/>
      <c r="E46" s="13" t="s">
        <v>66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>
        <v>0.28000000000000003</v>
      </c>
      <c r="R46" s="7"/>
      <c r="S46" s="7"/>
      <c r="T46" s="7"/>
      <c r="U46" s="7"/>
    </row>
    <row r="47" spans="1:21" ht="17.100000000000001" customHeight="1" x14ac:dyDescent="0.25">
      <c r="A47" s="25" t="s">
        <v>17</v>
      </c>
      <c r="B47" s="16" t="s">
        <v>26</v>
      </c>
      <c r="C47" s="35">
        <v>104</v>
      </c>
      <c r="D47" s="37"/>
      <c r="E47" s="42" t="s">
        <v>66</v>
      </c>
      <c r="F47" s="14"/>
      <c r="G47" s="14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29"/>
    </row>
    <row r="48" spans="1:21" ht="17.100000000000001" customHeight="1" x14ac:dyDescent="0.25">
      <c r="A48" s="25" t="s">
        <v>17</v>
      </c>
      <c r="B48" s="16" t="s">
        <v>28</v>
      </c>
      <c r="C48" s="35">
        <v>112</v>
      </c>
      <c r="D48" s="37"/>
      <c r="E48" s="42" t="s">
        <v>66</v>
      </c>
      <c r="F48" s="14"/>
      <c r="G48" s="14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29"/>
    </row>
    <row r="49" spans="1:21" ht="17.100000000000001" customHeight="1" x14ac:dyDescent="0.25">
      <c r="A49" s="25" t="s">
        <v>17</v>
      </c>
      <c r="B49" s="16" t="s">
        <v>32</v>
      </c>
      <c r="C49" s="35">
        <v>120</v>
      </c>
      <c r="D49" s="37"/>
      <c r="E49" s="42" t="s">
        <v>66</v>
      </c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29"/>
    </row>
    <row r="50" spans="1:21" ht="17.100000000000001" customHeight="1" x14ac:dyDescent="0.25">
      <c r="A50" s="24" t="s">
        <v>18</v>
      </c>
      <c r="B50" s="10" t="s">
        <v>26</v>
      </c>
      <c r="C50" s="36">
        <v>130</v>
      </c>
      <c r="D50" s="36">
        <f>(R50)*U50</f>
        <v>0</v>
      </c>
      <c r="E50" s="13" t="s">
        <v>66</v>
      </c>
      <c r="F50" s="8"/>
      <c r="G50" s="8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 ht="17.100000000000001" customHeight="1" x14ac:dyDescent="0.25">
      <c r="A51" s="24" t="s">
        <v>18</v>
      </c>
      <c r="B51" s="10" t="s">
        <v>28</v>
      </c>
      <c r="C51" s="36">
        <v>130</v>
      </c>
      <c r="D51" s="36"/>
      <c r="E51" s="13" t="s">
        <v>66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</row>
    <row r="52" spans="1:21" ht="17.100000000000001" customHeight="1" x14ac:dyDescent="0.25">
      <c r="A52" s="24" t="s">
        <v>18</v>
      </c>
      <c r="B52" s="10" t="s">
        <v>32</v>
      </c>
      <c r="C52" s="36">
        <v>150</v>
      </c>
      <c r="D52" s="36">
        <f>(F52)*U52</f>
        <v>150</v>
      </c>
      <c r="E52" s="13" t="s">
        <v>66</v>
      </c>
      <c r="F52" s="7">
        <v>0.04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>
        <f>IF(OR(C52=0,SUM(F52:T52)=0),0,C52/SUM(F52:T52))</f>
        <v>3750</v>
      </c>
    </row>
    <row r="53" spans="1:21" ht="17.100000000000001" customHeight="1" x14ac:dyDescent="0.25">
      <c r="A53" s="25" t="s">
        <v>19</v>
      </c>
      <c r="B53" s="16" t="s">
        <v>26</v>
      </c>
      <c r="C53" s="35">
        <v>116.25</v>
      </c>
      <c r="D53" s="35">
        <f>(G53+R53)*U53</f>
        <v>116.25</v>
      </c>
      <c r="E53" s="42" t="s">
        <v>66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>
        <v>4.41</v>
      </c>
      <c r="S53" s="14"/>
      <c r="T53" s="14"/>
      <c r="U53" s="41">
        <f>IF(OR(C53=0,SUM(F53:T53)=0),0,C53/SUM(F53:T53))</f>
        <v>26.360544217687075</v>
      </c>
    </row>
    <row r="54" spans="1:21" ht="17.100000000000001" customHeight="1" x14ac:dyDescent="0.25">
      <c r="A54" s="25" t="s">
        <v>19</v>
      </c>
      <c r="B54" s="16" t="s">
        <v>28</v>
      </c>
      <c r="C54" s="35">
        <v>135.625</v>
      </c>
      <c r="D54" s="35"/>
      <c r="E54" s="42" t="s">
        <v>66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>
        <v>4.41</v>
      </c>
      <c r="S54" s="14"/>
      <c r="T54" s="14"/>
      <c r="U54" s="14"/>
    </row>
    <row r="55" spans="1:21" ht="17.100000000000001" customHeight="1" x14ac:dyDescent="0.25">
      <c r="A55" s="24" t="s">
        <v>20</v>
      </c>
      <c r="B55" s="10" t="s">
        <v>26</v>
      </c>
      <c r="C55" s="36">
        <v>86.8</v>
      </c>
      <c r="D55" s="36">
        <f>(G55+S55+T55)*U56</f>
        <v>44.815217391304351</v>
      </c>
      <c r="E55" s="13" t="s">
        <v>66</v>
      </c>
      <c r="F55" s="7"/>
      <c r="G55" s="7">
        <v>0.33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>
        <v>0.15</v>
      </c>
      <c r="T55" s="7">
        <v>0.85</v>
      </c>
      <c r="U55" s="7">
        <f>IF(OR(C55=0,SUM(F55:T55)=0),0,C55/SUM(F55:T55))</f>
        <v>65.263157894736835</v>
      </c>
    </row>
    <row r="56" spans="1:21" ht="17.100000000000001" customHeight="1" x14ac:dyDescent="0.25">
      <c r="A56" s="24" t="s">
        <v>20</v>
      </c>
      <c r="B56" s="10" t="s">
        <v>28</v>
      </c>
      <c r="C56" s="36">
        <v>108.5</v>
      </c>
      <c r="D56" s="36">
        <f>(G56+H56+S56+T56)*U56</f>
        <v>108.5</v>
      </c>
      <c r="E56" s="13" t="s">
        <v>66</v>
      </c>
      <c r="F56" s="7"/>
      <c r="G56" s="7">
        <v>0.33</v>
      </c>
      <c r="H56" s="7">
        <v>1.89</v>
      </c>
      <c r="I56" s="7"/>
      <c r="J56" s="7"/>
      <c r="K56" s="32"/>
      <c r="L56" s="7"/>
      <c r="M56" s="7"/>
      <c r="N56" s="7"/>
      <c r="O56" s="7"/>
      <c r="P56" s="7"/>
      <c r="Q56" s="7"/>
      <c r="R56" s="7"/>
      <c r="S56" s="7">
        <v>0.15</v>
      </c>
      <c r="T56" s="7">
        <v>0.85</v>
      </c>
      <c r="U56" s="7">
        <f>IF(OR(C56=0,SUM(F56:T56)=0),0,C56/SUM(F56:T56))</f>
        <v>33.695652173913047</v>
      </c>
    </row>
    <row r="57" spans="1:21" ht="17.100000000000001" customHeight="1" x14ac:dyDescent="0.25">
      <c r="A57" s="24" t="s">
        <v>20</v>
      </c>
      <c r="B57" s="10" t="s">
        <v>32</v>
      </c>
      <c r="C57" s="36">
        <v>124</v>
      </c>
      <c r="D57" s="36"/>
      <c r="E57" s="13" t="s">
        <v>66</v>
      </c>
      <c r="F57" s="7"/>
      <c r="G57" s="7">
        <v>0.33</v>
      </c>
      <c r="H57" s="7">
        <v>1.89</v>
      </c>
      <c r="I57" s="7"/>
      <c r="J57" s="7"/>
      <c r="K57" s="17"/>
      <c r="L57" s="7"/>
      <c r="M57" s="7"/>
      <c r="N57" s="7"/>
      <c r="O57" s="7"/>
      <c r="P57" s="7"/>
      <c r="Q57" s="7"/>
      <c r="R57" s="7"/>
      <c r="S57" s="7">
        <v>0.15</v>
      </c>
      <c r="T57" s="7">
        <v>0.85</v>
      </c>
      <c r="U57" s="7"/>
    </row>
    <row r="58" spans="1:21" ht="17.100000000000001" customHeight="1" x14ac:dyDescent="0.25">
      <c r="A58" s="25" t="s">
        <v>21</v>
      </c>
      <c r="B58" s="16" t="s">
        <v>26</v>
      </c>
      <c r="C58" s="35">
        <v>33.6</v>
      </c>
      <c r="D58" s="35"/>
      <c r="E58" s="42" t="s">
        <v>66</v>
      </c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1:21" x14ac:dyDescent="0.25">
      <c r="A59" s="25" t="s">
        <v>21</v>
      </c>
      <c r="B59" s="16" t="s">
        <v>28</v>
      </c>
      <c r="C59" s="35">
        <v>88</v>
      </c>
      <c r="D59" s="35"/>
      <c r="E59" s="42" t="s">
        <v>66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1:21" x14ac:dyDescent="0.25">
      <c r="A60" s="24" t="s">
        <v>22</v>
      </c>
      <c r="B60" s="10" t="s">
        <v>26</v>
      </c>
      <c r="C60" s="36">
        <v>8</v>
      </c>
      <c r="D60" s="36"/>
      <c r="E60" s="13" t="s">
        <v>66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:21" x14ac:dyDescent="0.25">
      <c r="A61" s="24" t="s">
        <v>22</v>
      </c>
      <c r="B61" s="10" t="s">
        <v>28</v>
      </c>
      <c r="C61" s="36">
        <v>80</v>
      </c>
      <c r="D61" s="36"/>
      <c r="E61" s="13" t="s">
        <v>66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</row>
    <row r="62" spans="1:21" x14ac:dyDescent="0.25">
      <c r="A62" s="25" t="s">
        <v>23</v>
      </c>
      <c r="B62" s="16" t="s">
        <v>26</v>
      </c>
      <c r="C62" s="35">
        <v>0</v>
      </c>
      <c r="D62" s="35"/>
      <c r="E62" s="42" t="s">
        <v>66</v>
      </c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</row>
    <row r="63" spans="1:21" x14ac:dyDescent="0.25">
      <c r="A63" s="25" t="s">
        <v>23</v>
      </c>
      <c r="B63" s="16" t="s">
        <v>28</v>
      </c>
      <c r="C63" s="35">
        <v>77.5</v>
      </c>
      <c r="D63" s="35"/>
      <c r="E63" s="42" t="s">
        <v>66</v>
      </c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</row>
    <row r="64" spans="1:21" x14ac:dyDescent="0.25">
      <c r="A64" s="26" t="s">
        <v>24</v>
      </c>
      <c r="B64" s="27" t="s">
        <v>26</v>
      </c>
      <c r="C64" s="38">
        <v>0</v>
      </c>
      <c r="D64" s="38"/>
      <c r="E64" s="44" t="s">
        <v>66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</row>
    <row r="65" spans="1:21" x14ac:dyDescent="0.25">
      <c r="A65" s="26" t="s">
        <v>24</v>
      </c>
      <c r="B65" s="27" t="s">
        <v>28</v>
      </c>
      <c r="C65" s="38">
        <v>63.550000000000004</v>
      </c>
      <c r="D65" s="38"/>
      <c r="E65" s="44" t="s">
        <v>66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</row>
    <row r="67" spans="1:21" x14ac:dyDescent="0.25">
      <c r="A67" s="6" t="s">
        <v>62</v>
      </c>
      <c r="B67" s="2" t="s">
        <v>63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x14ac:dyDescent="0.25">
      <c r="A68" s="6" t="s">
        <v>56</v>
      </c>
      <c r="B68" s="6" t="s">
        <v>57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x14ac:dyDescent="0.25">
      <c r="A69" s="6" t="s">
        <v>34</v>
      </c>
      <c r="B69" s="6" t="s">
        <v>58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x14ac:dyDescent="0.25">
      <c r="A70" s="6" t="s">
        <v>26</v>
      </c>
      <c r="B70" s="6" t="s">
        <v>59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x14ac:dyDescent="0.25">
      <c r="A71" s="6" t="s">
        <v>55</v>
      </c>
      <c r="B71" s="6" t="s">
        <v>64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x14ac:dyDescent="0.25">
      <c r="A72" s="6" t="s">
        <v>28</v>
      </c>
      <c r="B72" s="6" t="s">
        <v>60</v>
      </c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x14ac:dyDescent="0.25">
      <c r="A73" s="6" t="s">
        <v>32</v>
      </c>
      <c r="B73" s="6" t="s">
        <v>61</v>
      </c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x14ac:dyDescent="0.25">
      <c r="A74" s="6"/>
      <c r="B74" s="6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x14ac:dyDescent="0.25">
      <c r="A76" s="2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x14ac:dyDescent="0.25">
      <c r="A79" s="6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T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E6054-C832-4971-A90A-B8BB2B92987F}">
  <sheetPr codeName="Tabelle14">
    <pageSetUpPr fitToPage="1"/>
  </sheetPr>
  <dimension ref="A1:Z125"/>
  <sheetViews>
    <sheetView zoomScale="85" zoomScaleNormal="85" workbookViewId="0">
      <pane ySplit="2" topLeftCell="A3" activePane="bottomLeft" state="frozen"/>
      <selection pane="bottomLeft" activeCell="E2" sqref="E2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3" width="6.88671875" customWidth="1"/>
    <col min="14" max="16" width="7.5546875" bestFit="1" customWidth="1"/>
    <col min="17" max="18" width="6.88671875" customWidth="1"/>
    <col min="19" max="19" width="7.5546875" bestFit="1" customWidth="1"/>
    <col min="20" max="20" width="7.5546875" customWidth="1"/>
    <col min="21" max="21" width="8.5546875" bestFit="1" customWidth="1"/>
  </cols>
  <sheetData>
    <row r="1" spans="1:26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5"/>
    </row>
    <row r="2" spans="1:26" s="1" customFormat="1" ht="161.25" customHeight="1" x14ac:dyDescent="0.25">
      <c r="A2" s="47" t="s">
        <v>53</v>
      </c>
      <c r="B2" s="47"/>
      <c r="C2" s="31" t="s">
        <v>39</v>
      </c>
      <c r="D2" s="31" t="s">
        <v>40</v>
      </c>
      <c r="E2" s="45" t="s">
        <v>0</v>
      </c>
      <c r="F2" s="11" t="s">
        <v>25</v>
      </c>
      <c r="G2" s="11" t="s">
        <v>41</v>
      </c>
      <c r="H2" s="11" t="s">
        <v>44</v>
      </c>
      <c r="I2" s="11" t="s">
        <v>65</v>
      </c>
      <c r="J2" s="11" t="s">
        <v>45</v>
      </c>
      <c r="K2" s="11" t="s">
        <v>43</v>
      </c>
      <c r="L2" s="11" t="s">
        <v>30</v>
      </c>
      <c r="M2" s="11" t="s">
        <v>42</v>
      </c>
      <c r="N2" s="11" t="s">
        <v>36</v>
      </c>
      <c r="O2" s="11" t="s">
        <v>38</v>
      </c>
      <c r="P2" s="11" t="s">
        <v>37</v>
      </c>
      <c r="Q2" s="11" t="s">
        <v>46</v>
      </c>
      <c r="R2" s="11" t="s">
        <v>47</v>
      </c>
      <c r="S2" s="11" t="s">
        <v>29</v>
      </c>
      <c r="T2" s="11" t="s">
        <v>48</v>
      </c>
      <c r="U2" s="11" t="s">
        <v>31</v>
      </c>
    </row>
    <row r="3" spans="1:26" s="1" customFormat="1" ht="21.6" customHeight="1" x14ac:dyDescent="0.25">
      <c r="A3" s="47" t="s">
        <v>35</v>
      </c>
      <c r="B3" s="48"/>
      <c r="C3" s="30"/>
      <c r="D3" s="30"/>
      <c r="E3" s="33"/>
      <c r="F3" s="7">
        <f>U52</f>
        <v>3750</v>
      </c>
      <c r="G3" s="7">
        <f>U56</f>
        <v>34.177018633540378</v>
      </c>
      <c r="H3" s="34">
        <f>U56</f>
        <v>34.177018633540378</v>
      </c>
      <c r="I3" s="34">
        <f>U14</f>
        <v>224</v>
      </c>
      <c r="J3" s="34">
        <f>U17</f>
        <v>38.750000000000007</v>
      </c>
      <c r="K3" s="34">
        <f>U17</f>
        <v>38.750000000000007</v>
      </c>
      <c r="L3" s="34">
        <f>U20</f>
        <v>40.816326530612244</v>
      </c>
      <c r="M3" s="34">
        <f>U20</f>
        <v>40.816326530612244</v>
      </c>
      <c r="N3" s="34">
        <f>U20</f>
        <v>40.816326530612244</v>
      </c>
      <c r="O3" s="34">
        <f>U32</f>
        <v>319.99999999999994</v>
      </c>
      <c r="P3" s="34">
        <f>U44</f>
        <v>953.84615384615381</v>
      </c>
      <c r="Q3" s="34">
        <f>U45</f>
        <v>387.49999999999994</v>
      </c>
      <c r="R3" s="40">
        <f>U53</f>
        <v>26.799886621315192</v>
      </c>
      <c r="S3" s="34">
        <f>U56</f>
        <v>34.177018633540378</v>
      </c>
      <c r="T3" s="34">
        <f>U56</f>
        <v>34.177018633540378</v>
      </c>
      <c r="U3" s="34">
        <f>MIN(F3:T3)</f>
        <v>26.799886621315192</v>
      </c>
    </row>
    <row r="4" spans="1:26" ht="20.25" customHeight="1" x14ac:dyDescent="0.3">
      <c r="A4" s="18" t="s">
        <v>33</v>
      </c>
      <c r="B4" s="19" t="s">
        <v>62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3"/>
      <c r="W4" s="1"/>
      <c r="X4" s="28"/>
      <c r="Y4" s="9"/>
      <c r="Z4" s="28"/>
    </row>
    <row r="5" spans="1:26" ht="17.100000000000001" customHeight="1" x14ac:dyDescent="0.3">
      <c r="A5" s="20" t="s">
        <v>27</v>
      </c>
      <c r="B5" s="16" t="s">
        <v>26</v>
      </c>
      <c r="C5" s="35">
        <v>0</v>
      </c>
      <c r="D5" s="35"/>
      <c r="E5" s="42" t="s">
        <v>66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W5" s="2"/>
      <c r="X5" s="28"/>
      <c r="Y5" s="9"/>
      <c r="Z5" s="28"/>
    </row>
    <row r="6" spans="1:26" ht="17.100000000000001" customHeight="1" x14ac:dyDescent="0.3">
      <c r="A6" s="20" t="s">
        <v>1</v>
      </c>
      <c r="B6" s="16" t="s">
        <v>28</v>
      </c>
      <c r="C6" s="35">
        <v>38.750000000000007</v>
      </c>
      <c r="D6" s="35"/>
      <c r="E6" s="42" t="s">
        <v>66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W6" s="2"/>
      <c r="X6" s="28"/>
      <c r="Y6" s="9"/>
      <c r="Z6" s="28"/>
    </row>
    <row r="7" spans="1:26" ht="17.100000000000001" customHeight="1" x14ac:dyDescent="0.3">
      <c r="A7" s="21" t="s">
        <v>2</v>
      </c>
      <c r="B7" s="10" t="s">
        <v>26</v>
      </c>
      <c r="C7" s="36">
        <v>0</v>
      </c>
      <c r="D7" s="36"/>
      <c r="E7" s="13" t="s">
        <v>66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W7" s="2"/>
      <c r="X7" s="28"/>
      <c r="Y7" s="9"/>
      <c r="Z7" s="28"/>
    </row>
    <row r="8" spans="1:26" ht="17.100000000000001" customHeight="1" x14ac:dyDescent="0.3">
      <c r="A8" s="21" t="s">
        <v>2</v>
      </c>
      <c r="B8" s="10" t="s">
        <v>28</v>
      </c>
      <c r="C8" s="36">
        <v>62</v>
      </c>
      <c r="D8" s="36"/>
      <c r="E8" s="13" t="s">
        <v>66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W8" s="2"/>
      <c r="X8" s="28"/>
      <c r="Y8" s="9"/>
      <c r="Z8" s="28"/>
    </row>
    <row r="9" spans="1:26" ht="17.100000000000001" customHeight="1" x14ac:dyDescent="0.3">
      <c r="A9" s="22" t="s">
        <v>3</v>
      </c>
      <c r="B9" s="16" t="s">
        <v>26</v>
      </c>
      <c r="C9" s="35">
        <v>0</v>
      </c>
      <c r="D9" s="35"/>
      <c r="E9" s="42" t="s">
        <v>66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W9" s="2"/>
      <c r="X9" s="28"/>
      <c r="Y9" s="9"/>
      <c r="Z9" s="28"/>
    </row>
    <row r="10" spans="1:26" ht="17.100000000000001" customHeight="1" x14ac:dyDescent="0.3">
      <c r="A10" s="22" t="s">
        <v>3</v>
      </c>
      <c r="B10" s="16" t="s">
        <v>28</v>
      </c>
      <c r="C10" s="35">
        <v>60.266666666666673</v>
      </c>
      <c r="D10" s="35"/>
      <c r="E10" s="42" t="s">
        <v>66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W10" s="2"/>
      <c r="X10" s="28"/>
      <c r="Y10" s="12"/>
      <c r="Z10" s="28"/>
    </row>
    <row r="11" spans="1:26" ht="17.100000000000001" customHeight="1" x14ac:dyDescent="0.3">
      <c r="A11" s="22" t="s">
        <v>3</v>
      </c>
      <c r="B11" s="16" t="s">
        <v>32</v>
      </c>
      <c r="C11" s="35">
        <v>112</v>
      </c>
      <c r="D11" s="35"/>
      <c r="E11" s="42" t="s">
        <v>66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W11" s="2"/>
      <c r="X11" s="28"/>
      <c r="Y11" s="12"/>
      <c r="Z11" s="28"/>
    </row>
    <row r="12" spans="1:26" ht="17.100000000000001" customHeight="1" x14ac:dyDescent="0.3">
      <c r="A12" s="23" t="s">
        <v>4</v>
      </c>
      <c r="B12" s="10" t="s">
        <v>26</v>
      </c>
      <c r="C12" s="36">
        <v>0</v>
      </c>
      <c r="D12" s="36"/>
      <c r="E12" s="13" t="s">
        <v>66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W12" s="2"/>
      <c r="X12" s="28"/>
      <c r="Y12" s="12"/>
      <c r="Z12" s="28"/>
    </row>
    <row r="13" spans="1:26" ht="17.100000000000001" customHeight="1" x14ac:dyDescent="0.3">
      <c r="A13" s="23" t="s">
        <v>4</v>
      </c>
      <c r="B13" s="10" t="s">
        <v>28</v>
      </c>
      <c r="C13" s="36">
        <v>70.08</v>
      </c>
      <c r="D13" s="36"/>
      <c r="E13" s="13" t="s">
        <v>66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W13" s="2"/>
      <c r="X13" s="28"/>
      <c r="Y13" s="9"/>
      <c r="Z13" s="28"/>
    </row>
    <row r="14" spans="1:26" ht="17.100000000000001" customHeight="1" x14ac:dyDescent="0.3">
      <c r="A14" s="23" t="s">
        <v>4</v>
      </c>
      <c r="B14" s="10" t="s">
        <v>32</v>
      </c>
      <c r="C14" s="36">
        <v>112</v>
      </c>
      <c r="D14" s="36">
        <f>(I14)*U14</f>
        <v>112</v>
      </c>
      <c r="E14" s="13" t="s">
        <v>66</v>
      </c>
      <c r="F14" s="7"/>
      <c r="G14" s="7"/>
      <c r="H14" s="7"/>
      <c r="I14" s="7">
        <v>0.5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>IF(OR(C14=0,SUM(F14:T14)=0),0,C14/SUM(F14:T14))</f>
        <v>224</v>
      </c>
      <c r="W14" s="2"/>
      <c r="X14" s="28"/>
      <c r="Y14" s="9"/>
      <c r="Z14" s="28"/>
    </row>
    <row r="15" spans="1:26" ht="17.100000000000001" customHeight="1" x14ac:dyDescent="0.3">
      <c r="A15" s="22" t="s">
        <v>5</v>
      </c>
      <c r="B15" s="16" t="s">
        <v>26</v>
      </c>
      <c r="C15" s="35">
        <v>23.25</v>
      </c>
      <c r="D15" s="37"/>
      <c r="E15" s="43" t="s">
        <v>66</v>
      </c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W15" s="2"/>
      <c r="X15" s="28"/>
      <c r="Y15" s="9"/>
      <c r="Z15" s="28"/>
    </row>
    <row r="16" spans="1:26" ht="17.100000000000001" customHeight="1" x14ac:dyDescent="0.3">
      <c r="A16" s="22" t="s">
        <v>5</v>
      </c>
      <c r="B16" s="16" t="s">
        <v>28</v>
      </c>
      <c r="C16" s="35">
        <v>86.8</v>
      </c>
      <c r="D16" s="37"/>
      <c r="E16" s="43" t="s">
        <v>66</v>
      </c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W16" s="2"/>
      <c r="X16" s="28"/>
      <c r="Y16" s="9"/>
      <c r="Z16" s="28"/>
    </row>
    <row r="17" spans="1:26" ht="17.100000000000001" customHeight="1" x14ac:dyDescent="0.3">
      <c r="A17" s="23" t="s">
        <v>6</v>
      </c>
      <c r="B17" s="10" t="s">
        <v>26</v>
      </c>
      <c r="C17" s="36">
        <v>32.550000000000004</v>
      </c>
      <c r="D17" s="36">
        <f>(J17+K17)*U17</f>
        <v>32.550000000000004</v>
      </c>
      <c r="E17" s="13" t="s">
        <v>66</v>
      </c>
      <c r="F17" s="7"/>
      <c r="G17" s="7"/>
      <c r="H17" s="7"/>
      <c r="I17" s="7"/>
      <c r="J17" s="7">
        <v>0.57999999999999996</v>
      </c>
      <c r="K17" s="7">
        <v>0.26</v>
      </c>
      <c r="L17" s="7"/>
      <c r="M17" s="7"/>
      <c r="N17" s="7"/>
      <c r="O17" s="7"/>
      <c r="P17" s="7"/>
      <c r="Q17" s="7"/>
      <c r="R17" s="7"/>
      <c r="S17" s="7"/>
      <c r="T17" s="7"/>
      <c r="U17" s="7">
        <f t="shared" ref="U17" si="0">IF(OR(C17=0,SUM(F17:T17)=0),0,C17/SUM(F17:T17))</f>
        <v>38.750000000000007</v>
      </c>
      <c r="W17" s="2"/>
      <c r="X17" s="28"/>
      <c r="Y17" s="9"/>
      <c r="Z17" s="28"/>
    </row>
    <row r="18" spans="1:26" ht="17.100000000000001" customHeight="1" x14ac:dyDescent="0.3">
      <c r="A18" s="23" t="s">
        <v>6</v>
      </c>
      <c r="B18" s="10" t="s">
        <v>28</v>
      </c>
      <c r="C18" s="36">
        <v>94.55</v>
      </c>
      <c r="D18" s="36"/>
      <c r="E18" s="13" t="s">
        <v>66</v>
      </c>
      <c r="F18" s="7"/>
      <c r="G18" s="7"/>
      <c r="H18" s="7"/>
      <c r="I18" s="7"/>
      <c r="J18" s="7">
        <v>0.57999999999999996</v>
      </c>
      <c r="K18" s="7">
        <v>0.26</v>
      </c>
      <c r="L18" s="7"/>
      <c r="M18" s="7"/>
      <c r="N18" s="7"/>
      <c r="O18" s="7"/>
      <c r="P18" s="7"/>
      <c r="Q18" s="7"/>
      <c r="R18" s="7"/>
      <c r="S18" s="7"/>
      <c r="T18" s="7"/>
      <c r="U18" s="7"/>
      <c r="W18" s="28"/>
      <c r="X18" s="28"/>
      <c r="Y18" s="9"/>
      <c r="Z18" s="28"/>
    </row>
    <row r="19" spans="1:26" ht="17.100000000000001" customHeight="1" x14ac:dyDescent="0.3">
      <c r="A19" s="23" t="s">
        <v>6</v>
      </c>
      <c r="B19" s="10" t="s">
        <v>32</v>
      </c>
      <c r="C19" s="36">
        <v>124</v>
      </c>
      <c r="D19" s="36"/>
      <c r="E19" s="13" t="s">
        <v>66</v>
      </c>
      <c r="F19" s="7"/>
      <c r="G19" s="7"/>
      <c r="H19" s="7"/>
      <c r="I19" s="7"/>
      <c r="J19" s="7">
        <v>0.57999999999999996</v>
      </c>
      <c r="K19" s="7">
        <v>0.26</v>
      </c>
      <c r="L19" s="7"/>
      <c r="M19" s="7"/>
      <c r="N19" s="7"/>
      <c r="O19" s="7"/>
      <c r="P19" s="7"/>
      <c r="Q19" s="7"/>
      <c r="R19" s="7"/>
      <c r="S19" s="7"/>
      <c r="T19" s="7"/>
      <c r="U19" s="7">
        <f>IF(OR(C19=0,SUM(F19:T19)=0),0,C19/SUM(F19:T19))</f>
        <v>147.61904761904762</v>
      </c>
      <c r="W19" s="2"/>
      <c r="X19" s="28"/>
      <c r="Y19" s="9"/>
      <c r="Z19" s="28"/>
    </row>
    <row r="20" spans="1:26" ht="17.100000000000001" customHeight="1" x14ac:dyDescent="0.3">
      <c r="A20" s="22" t="s">
        <v>7</v>
      </c>
      <c r="B20" s="16" t="s">
        <v>55</v>
      </c>
      <c r="C20" s="35">
        <v>40</v>
      </c>
      <c r="D20" s="35">
        <f>(L20)*U20</f>
        <v>40</v>
      </c>
      <c r="E20" s="42" t="s">
        <v>66</v>
      </c>
      <c r="F20" s="14"/>
      <c r="G20" s="14"/>
      <c r="H20" s="14"/>
      <c r="I20" s="14"/>
      <c r="J20" s="14"/>
      <c r="K20" s="14"/>
      <c r="L20" s="14">
        <v>0.98</v>
      </c>
      <c r="M20" s="14"/>
      <c r="N20" s="14"/>
      <c r="O20" s="14"/>
      <c r="P20" s="14"/>
      <c r="Q20" s="14"/>
      <c r="R20" s="14"/>
      <c r="S20" s="14"/>
      <c r="T20" s="14"/>
      <c r="U20" s="14">
        <f t="shared" ref="U20" si="1">IF(OR(C20=0,SUM(F20:T20)=0),0,C20/SUM(F20:T20))</f>
        <v>40.816326530612244</v>
      </c>
      <c r="W20" s="2"/>
      <c r="X20" s="28"/>
      <c r="Y20" s="9"/>
      <c r="Z20" s="28"/>
    </row>
    <row r="21" spans="1:26" ht="17.100000000000001" customHeight="1" x14ac:dyDescent="0.3">
      <c r="A21" s="22" t="s">
        <v>7</v>
      </c>
      <c r="B21" s="16" t="s">
        <v>26</v>
      </c>
      <c r="C21" s="35">
        <v>83.2</v>
      </c>
      <c r="D21" s="35">
        <f>(L21+N21)*U20</f>
        <v>51.428571428571431</v>
      </c>
      <c r="E21" s="42" t="s">
        <v>66</v>
      </c>
      <c r="F21" s="14"/>
      <c r="G21" s="14"/>
      <c r="H21" s="14"/>
      <c r="I21" s="14"/>
      <c r="J21" s="14"/>
      <c r="K21" s="14"/>
      <c r="L21" s="14">
        <v>0.98</v>
      </c>
      <c r="M21" s="14"/>
      <c r="N21" s="14">
        <v>0.28000000000000003</v>
      </c>
      <c r="O21" s="14"/>
      <c r="P21" s="14"/>
      <c r="Q21" s="14"/>
      <c r="R21" s="14"/>
      <c r="S21" s="14"/>
      <c r="T21" s="14"/>
      <c r="U21" s="14">
        <f t="shared" ref="U21:U23" si="2">IF(OR(C21=0,SUM(F21:T21)=0),0,C21/SUM(F21:T21))</f>
        <v>66.031746031746039</v>
      </c>
      <c r="W21" s="2"/>
      <c r="X21" s="28"/>
      <c r="Y21" s="9"/>
      <c r="Z21" s="28"/>
    </row>
    <row r="22" spans="1:26" ht="17.100000000000001" customHeight="1" x14ac:dyDescent="0.3">
      <c r="A22" s="22" t="s">
        <v>7</v>
      </c>
      <c r="B22" s="16" t="s">
        <v>28</v>
      </c>
      <c r="C22" s="35">
        <v>112</v>
      </c>
      <c r="D22" s="35"/>
      <c r="E22" s="42" t="s">
        <v>66</v>
      </c>
      <c r="F22" s="14"/>
      <c r="G22" s="14"/>
      <c r="H22" s="14"/>
      <c r="I22" s="14"/>
      <c r="J22" s="14"/>
      <c r="K22" s="14"/>
      <c r="L22" s="14">
        <v>0.98</v>
      </c>
      <c r="M22" s="14"/>
      <c r="N22" s="14">
        <v>0.28000000000000003</v>
      </c>
      <c r="O22" s="14"/>
      <c r="P22" s="14"/>
      <c r="Q22" s="14"/>
      <c r="R22" s="14"/>
      <c r="S22" s="14"/>
      <c r="T22" s="14"/>
      <c r="U22" s="14"/>
      <c r="W22" s="2"/>
      <c r="X22" s="28"/>
      <c r="Y22" s="9"/>
      <c r="Z22" s="28"/>
    </row>
    <row r="23" spans="1:26" ht="17.100000000000001" customHeight="1" x14ac:dyDescent="0.3">
      <c r="A23" s="22" t="s">
        <v>7</v>
      </c>
      <c r="B23" s="16" t="s">
        <v>32</v>
      </c>
      <c r="C23" s="35">
        <v>120</v>
      </c>
      <c r="D23" s="35">
        <f>(L23+M23+N23)*U20</f>
        <v>57.959183673469383</v>
      </c>
      <c r="E23" s="42" t="s">
        <v>66</v>
      </c>
      <c r="F23" s="14"/>
      <c r="G23" s="14"/>
      <c r="H23" s="14"/>
      <c r="I23" s="14"/>
      <c r="J23" s="14"/>
      <c r="K23" s="14"/>
      <c r="L23" s="14">
        <v>0.98</v>
      </c>
      <c r="M23" s="14">
        <v>0.16</v>
      </c>
      <c r="N23" s="14">
        <v>0.28000000000000003</v>
      </c>
      <c r="O23" s="14"/>
      <c r="P23" s="14"/>
      <c r="Q23" s="14"/>
      <c r="R23" s="14"/>
      <c r="S23" s="14"/>
      <c r="T23" s="14"/>
      <c r="U23" s="14">
        <f t="shared" si="2"/>
        <v>84.507042253521135</v>
      </c>
      <c r="W23" s="2"/>
      <c r="X23" s="28"/>
      <c r="Y23" s="9"/>
      <c r="Z23" s="28"/>
    </row>
    <row r="24" spans="1:26" ht="17.100000000000001" customHeight="1" x14ac:dyDescent="0.3">
      <c r="A24" s="23" t="s">
        <v>8</v>
      </c>
      <c r="B24" s="10" t="s">
        <v>26</v>
      </c>
      <c r="C24" s="36">
        <v>97.6</v>
      </c>
      <c r="D24" s="36"/>
      <c r="E24" s="13" t="s">
        <v>66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W24" s="5"/>
      <c r="X24" s="28"/>
      <c r="Y24" s="9"/>
      <c r="Z24" s="28"/>
    </row>
    <row r="25" spans="1:26" ht="17.100000000000001" customHeight="1" x14ac:dyDescent="0.3">
      <c r="A25" s="23" t="s">
        <v>8</v>
      </c>
      <c r="B25" s="10" t="s">
        <v>28</v>
      </c>
      <c r="C25" s="36">
        <v>112</v>
      </c>
      <c r="D25" s="36"/>
      <c r="E25" s="13" t="s">
        <v>66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X25" s="28"/>
      <c r="Y25" s="9"/>
      <c r="Z25" s="28"/>
    </row>
    <row r="26" spans="1:26" ht="17.100000000000001" customHeight="1" x14ac:dyDescent="0.3">
      <c r="A26" s="22" t="s">
        <v>9</v>
      </c>
      <c r="B26" s="16" t="s">
        <v>26</v>
      </c>
      <c r="C26" s="35">
        <v>93</v>
      </c>
      <c r="D26" s="35"/>
      <c r="E26" s="42" t="s">
        <v>66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W26" s="2"/>
      <c r="X26" s="28"/>
      <c r="Y26" s="2"/>
      <c r="Z26" s="28"/>
    </row>
    <row r="27" spans="1:26" ht="17.100000000000001" customHeight="1" x14ac:dyDescent="0.3">
      <c r="A27" s="22" t="s">
        <v>9</v>
      </c>
      <c r="B27" s="16" t="s">
        <v>28</v>
      </c>
      <c r="C27" s="35">
        <v>108.5</v>
      </c>
      <c r="D27" s="35"/>
      <c r="E27" s="42" t="s">
        <v>66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W27" s="2"/>
      <c r="X27" s="28"/>
      <c r="Y27" s="2"/>
      <c r="Z27" s="28"/>
    </row>
    <row r="28" spans="1:26" ht="17.100000000000001" customHeight="1" x14ac:dyDescent="0.25">
      <c r="A28" s="22" t="s">
        <v>9</v>
      </c>
      <c r="B28" s="16" t="s">
        <v>32</v>
      </c>
      <c r="C28" s="35">
        <v>124</v>
      </c>
      <c r="D28" s="35"/>
      <c r="E28" s="42" t="s">
        <v>66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W28" s="2"/>
      <c r="X28" s="2"/>
    </row>
    <row r="29" spans="1:26" ht="17.100000000000001" customHeight="1" x14ac:dyDescent="0.25">
      <c r="A29" s="23" t="s">
        <v>10</v>
      </c>
      <c r="B29" s="10" t="s">
        <v>26</v>
      </c>
      <c r="C29" s="36">
        <v>108.5</v>
      </c>
      <c r="D29" s="38"/>
      <c r="E29" s="13" t="s">
        <v>66</v>
      </c>
      <c r="F29" s="32"/>
      <c r="G29" s="3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17"/>
      <c r="W29" s="2"/>
      <c r="X29" s="2"/>
    </row>
    <row r="30" spans="1:26" ht="17.100000000000001" customHeight="1" x14ac:dyDescent="0.25">
      <c r="A30" s="23" t="s">
        <v>10</v>
      </c>
      <c r="B30" s="10" t="s">
        <v>28</v>
      </c>
      <c r="C30" s="36">
        <v>110.05</v>
      </c>
      <c r="D30" s="38"/>
      <c r="E30" s="13" t="s">
        <v>66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17"/>
      <c r="W30" s="2"/>
      <c r="X30" s="2"/>
    </row>
    <row r="31" spans="1:26" ht="17.100000000000001" customHeight="1" x14ac:dyDescent="0.25">
      <c r="A31" s="23" t="s">
        <v>10</v>
      </c>
      <c r="B31" s="10" t="s">
        <v>32</v>
      </c>
      <c r="C31" s="36">
        <v>124</v>
      </c>
      <c r="D31" s="38"/>
      <c r="E31" s="13" t="s">
        <v>66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17"/>
      <c r="W31" s="2"/>
      <c r="X31" s="2"/>
    </row>
    <row r="32" spans="1:26" ht="17.100000000000001" customHeight="1" x14ac:dyDescent="0.25">
      <c r="A32" s="22" t="s">
        <v>11</v>
      </c>
      <c r="B32" s="16" t="s">
        <v>26</v>
      </c>
      <c r="C32" s="35">
        <v>89.6</v>
      </c>
      <c r="D32" s="35">
        <f t="shared" ref="D32" si="3">O32*U32</f>
        <v>89.6</v>
      </c>
      <c r="E32" s="42" t="s">
        <v>66</v>
      </c>
      <c r="F32" s="14"/>
      <c r="G32" s="14"/>
      <c r="H32" s="14"/>
      <c r="I32" s="14"/>
      <c r="J32" s="14"/>
      <c r="K32" s="14"/>
      <c r="L32" s="14"/>
      <c r="M32" s="14"/>
      <c r="N32" s="14"/>
      <c r="O32" s="14">
        <v>0.28000000000000003</v>
      </c>
      <c r="P32" s="14"/>
      <c r="Q32" s="14"/>
      <c r="R32" s="14"/>
      <c r="S32" s="14"/>
      <c r="T32" s="14"/>
      <c r="U32" s="14">
        <f t="shared" ref="U32" si="4">IF(OR(C32=0,SUM(F32:T32)=0),0,C32/SUM(F32:T32))</f>
        <v>319.99999999999994</v>
      </c>
      <c r="W32" s="2"/>
      <c r="X32" s="2"/>
    </row>
    <row r="33" spans="1:24" ht="17.100000000000001" customHeight="1" x14ac:dyDescent="0.25">
      <c r="A33" s="22" t="s">
        <v>11</v>
      </c>
      <c r="B33" s="16" t="s">
        <v>28</v>
      </c>
      <c r="C33" s="35">
        <v>104</v>
      </c>
      <c r="D33" s="35"/>
      <c r="E33" s="42" t="s">
        <v>66</v>
      </c>
      <c r="F33" s="14"/>
      <c r="G33" s="14"/>
      <c r="H33" s="14"/>
      <c r="I33" s="14"/>
      <c r="J33" s="14"/>
      <c r="K33" s="14"/>
      <c r="L33" s="14"/>
      <c r="M33" s="14"/>
      <c r="N33" s="14"/>
      <c r="O33" s="14">
        <v>0.28000000000000003</v>
      </c>
      <c r="P33" s="14"/>
      <c r="Q33" s="14"/>
      <c r="R33" s="14"/>
      <c r="S33" s="14"/>
      <c r="T33" s="14"/>
      <c r="U33" s="14"/>
      <c r="W33" s="2"/>
      <c r="X33" s="2"/>
    </row>
    <row r="34" spans="1:24" ht="17.100000000000001" customHeight="1" x14ac:dyDescent="0.25">
      <c r="A34" s="24" t="s">
        <v>12</v>
      </c>
      <c r="B34" s="10" t="s">
        <v>26</v>
      </c>
      <c r="C34" s="36">
        <v>104</v>
      </c>
      <c r="D34" s="36"/>
      <c r="E34" s="13" t="s">
        <v>66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W34" s="2"/>
      <c r="X34" s="2"/>
    </row>
    <row r="35" spans="1:24" ht="17.100000000000001" customHeight="1" x14ac:dyDescent="0.25">
      <c r="A35" s="24" t="s">
        <v>12</v>
      </c>
      <c r="B35" s="10" t="s">
        <v>28</v>
      </c>
      <c r="C35" s="36">
        <v>112</v>
      </c>
      <c r="D35" s="36"/>
      <c r="E35" s="13" t="s">
        <v>66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W35" s="2"/>
      <c r="X35" s="2"/>
    </row>
    <row r="36" spans="1:24" ht="17.100000000000001" customHeight="1" x14ac:dyDescent="0.25">
      <c r="A36" s="25" t="s">
        <v>13</v>
      </c>
      <c r="B36" s="16" t="s">
        <v>26</v>
      </c>
      <c r="C36" s="35">
        <v>110.05</v>
      </c>
      <c r="D36" s="35"/>
      <c r="E36" s="42" t="s">
        <v>66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W36" s="2"/>
      <c r="X36" s="2"/>
    </row>
    <row r="37" spans="1:24" ht="17.100000000000001" customHeight="1" x14ac:dyDescent="0.25">
      <c r="A37" s="25" t="s">
        <v>13</v>
      </c>
      <c r="B37" s="16" t="s">
        <v>28</v>
      </c>
      <c r="C37" s="35">
        <v>111.60000000000001</v>
      </c>
      <c r="D37" s="35"/>
      <c r="E37" s="42" t="s">
        <v>66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W37" s="2"/>
      <c r="X37" s="2"/>
    </row>
    <row r="38" spans="1:24" ht="17.100000000000001" customHeight="1" x14ac:dyDescent="0.25">
      <c r="A38" s="24" t="s">
        <v>14</v>
      </c>
      <c r="B38" s="10" t="s">
        <v>26</v>
      </c>
      <c r="C38" s="36">
        <v>102.3</v>
      </c>
      <c r="D38" s="36"/>
      <c r="E38" s="13" t="s">
        <v>66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W38" s="2"/>
      <c r="X38" s="2"/>
    </row>
    <row r="39" spans="1:24" ht="17.100000000000001" customHeight="1" x14ac:dyDescent="0.25">
      <c r="A39" s="24" t="s">
        <v>14</v>
      </c>
      <c r="B39" s="10" t="s">
        <v>28</v>
      </c>
      <c r="C39" s="36">
        <v>108.5</v>
      </c>
      <c r="D39" s="36"/>
      <c r="E39" s="13" t="s">
        <v>66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W39" s="2"/>
      <c r="X39" s="2"/>
    </row>
    <row r="40" spans="1:24" ht="17.100000000000001" customHeight="1" x14ac:dyDescent="0.25">
      <c r="A40" s="24" t="s">
        <v>14</v>
      </c>
      <c r="B40" s="10" t="s">
        <v>32</v>
      </c>
      <c r="C40" s="36">
        <v>124</v>
      </c>
      <c r="D40" s="36"/>
      <c r="E40" s="13" t="s">
        <v>66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W40" s="2"/>
      <c r="X40" s="2"/>
    </row>
    <row r="41" spans="1:24" ht="17.100000000000001" customHeight="1" x14ac:dyDescent="0.25">
      <c r="A41" s="25" t="s">
        <v>15</v>
      </c>
      <c r="B41" s="16" t="s">
        <v>34</v>
      </c>
      <c r="C41" s="35">
        <v>41</v>
      </c>
      <c r="D41" s="37"/>
      <c r="E41" s="42" t="s">
        <v>66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29"/>
      <c r="W41" s="2"/>
      <c r="X41" s="2"/>
    </row>
    <row r="42" spans="1:24" ht="17.100000000000001" customHeight="1" x14ac:dyDescent="0.25">
      <c r="A42" s="25" t="s">
        <v>15</v>
      </c>
      <c r="B42" s="16" t="s">
        <v>26</v>
      </c>
      <c r="C42" s="35">
        <v>108.5</v>
      </c>
      <c r="D42" s="37"/>
      <c r="E42" s="42" t="s">
        <v>66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29"/>
      <c r="W42" s="2"/>
      <c r="X42" s="2"/>
    </row>
    <row r="43" spans="1:24" ht="17.100000000000001" customHeight="1" x14ac:dyDescent="0.25">
      <c r="A43" s="25" t="s">
        <v>15</v>
      </c>
      <c r="B43" s="16" t="s">
        <v>28</v>
      </c>
      <c r="C43" s="35">
        <v>116.25</v>
      </c>
      <c r="D43" s="37"/>
      <c r="E43" s="42" t="s">
        <v>66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29"/>
      <c r="W43" s="2"/>
      <c r="X43" s="2"/>
    </row>
    <row r="44" spans="1:24" ht="17.100000000000001" customHeight="1" x14ac:dyDescent="0.25">
      <c r="A44" s="25" t="s">
        <v>15</v>
      </c>
      <c r="B44" s="16" t="s">
        <v>32</v>
      </c>
      <c r="C44" s="35">
        <v>124</v>
      </c>
      <c r="D44" s="37">
        <f>(P44)*U44</f>
        <v>124</v>
      </c>
      <c r="E44" s="42" t="s">
        <v>66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>
        <v>0.13</v>
      </c>
      <c r="Q44" s="14"/>
      <c r="R44" s="14"/>
      <c r="S44" s="14"/>
      <c r="T44" s="14"/>
      <c r="U44" s="29">
        <f t="shared" ref="U44:U45" si="5">IF(OR(C44=0,SUM(F44:T44)=0),0,C44/SUM(F44:T44))</f>
        <v>953.84615384615381</v>
      </c>
      <c r="W44" s="2"/>
      <c r="X44" s="2"/>
    </row>
    <row r="45" spans="1:24" ht="17.100000000000001" customHeight="1" x14ac:dyDescent="0.25">
      <c r="A45" s="24" t="s">
        <v>16</v>
      </c>
      <c r="B45" s="10" t="s">
        <v>26</v>
      </c>
      <c r="C45" s="36">
        <v>108.5</v>
      </c>
      <c r="D45" s="36">
        <f>(Q45)*U45</f>
        <v>108.5</v>
      </c>
      <c r="E45" s="13" t="s">
        <v>66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>
        <v>0.28000000000000003</v>
      </c>
      <c r="R45" s="7"/>
      <c r="S45" s="7"/>
      <c r="T45" s="7"/>
      <c r="U45" s="7">
        <f t="shared" si="5"/>
        <v>387.49999999999994</v>
      </c>
      <c r="W45" s="2"/>
      <c r="X45" s="2"/>
    </row>
    <row r="46" spans="1:24" ht="17.100000000000001" customHeight="1" x14ac:dyDescent="0.25">
      <c r="A46" s="24" t="s">
        <v>16</v>
      </c>
      <c r="B46" s="10" t="s">
        <v>28</v>
      </c>
      <c r="C46" s="36">
        <v>110.05</v>
      </c>
      <c r="D46" s="36"/>
      <c r="E46" s="13" t="s">
        <v>66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>
        <v>0.28000000000000003</v>
      </c>
      <c r="R46" s="7"/>
      <c r="S46" s="7"/>
      <c r="T46" s="7"/>
      <c r="U46" s="7"/>
      <c r="W46" s="2"/>
      <c r="X46" s="2"/>
    </row>
    <row r="47" spans="1:24" ht="17.100000000000001" customHeight="1" x14ac:dyDescent="0.25">
      <c r="A47" s="25" t="s">
        <v>17</v>
      </c>
      <c r="B47" s="16" t="s">
        <v>26</v>
      </c>
      <c r="C47" s="35">
        <v>80</v>
      </c>
      <c r="D47" s="37"/>
      <c r="E47" s="42" t="s">
        <v>66</v>
      </c>
      <c r="F47" s="14"/>
      <c r="G47" s="14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29"/>
      <c r="W47" s="2"/>
      <c r="X47" s="2"/>
    </row>
    <row r="48" spans="1:24" ht="17.100000000000001" customHeight="1" x14ac:dyDescent="0.25">
      <c r="A48" s="25" t="s">
        <v>17</v>
      </c>
      <c r="B48" s="16" t="s">
        <v>28</v>
      </c>
      <c r="C48" s="35">
        <v>89.6</v>
      </c>
      <c r="D48" s="37"/>
      <c r="E48" s="42" t="s">
        <v>66</v>
      </c>
      <c r="F48" s="14"/>
      <c r="G48" s="14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29"/>
      <c r="W48" s="2"/>
      <c r="X48" s="2"/>
    </row>
    <row r="49" spans="1:24" ht="17.100000000000001" customHeight="1" x14ac:dyDescent="0.25">
      <c r="A49" s="25" t="s">
        <v>17</v>
      </c>
      <c r="B49" s="16" t="s">
        <v>32</v>
      </c>
      <c r="C49" s="35">
        <v>120</v>
      </c>
      <c r="D49" s="37"/>
      <c r="E49" s="42" t="s">
        <v>66</v>
      </c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29"/>
      <c r="W49" s="2"/>
      <c r="X49" s="2"/>
    </row>
    <row r="50" spans="1:24" ht="17.100000000000001" customHeight="1" x14ac:dyDescent="0.25">
      <c r="A50" s="24" t="s">
        <v>18</v>
      </c>
      <c r="B50" s="10" t="s">
        <v>26</v>
      </c>
      <c r="C50" s="36">
        <v>100</v>
      </c>
      <c r="D50" s="36">
        <f>(R50)*U50</f>
        <v>0</v>
      </c>
      <c r="E50" s="13" t="s">
        <v>66</v>
      </c>
      <c r="F50" s="8"/>
      <c r="G50" s="8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W50" s="2"/>
      <c r="X50" s="2"/>
    </row>
    <row r="51" spans="1:24" ht="17.100000000000001" customHeight="1" x14ac:dyDescent="0.25">
      <c r="A51" s="24" t="s">
        <v>18</v>
      </c>
      <c r="B51" s="10" t="s">
        <v>28</v>
      </c>
      <c r="C51" s="36">
        <v>130</v>
      </c>
      <c r="D51" s="36"/>
      <c r="E51" s="13" t="s">
        <v>66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W51" s="2"/>
      <c r="X51" s="2"/>
    </row>
    <row r="52" spans="1:24" ht="17.100000000000001" customHeight="1" x14ac:dyDescent="0.25">
      <c r="A52" s="24" t="s">
        <v>18</v>
      </c>
      <c r="B52" s="10" t="s">
        <v>32</v>
      </c>
      <c r="C52" s="36">
        <v>150</v>
      </c>
      <c r="D52" s="36">
        <f>(F52)*U52</f>
        <v>150</v>
      </c>
      <c r="E52" s="13" t="s">
        <v>66</v>
      </c>
      <c r="F52" s="7">
        <v>0.04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>
        <f>IF(OR(C52=0,SUM(F52:T52)=0),0,C52/SUM(F52:T52))</f>
        <v>3750</v>
      </c>
      <c r="W52" s="2"/>
      <c r="X52" s="2"/>
    </row>
    <row r="53" spans="1:24" ht="17.100000000000001" customHeight="1" x14ac:dyDescent="0.25">
      <c r="A53" s="25" t="s">
        <v>19</v>
      </c>
      <c r="B53" s="16" t="s">
        <v>26</v>
      </c>
      <c r="C53" s="35">
        <v>118.1875</v>
      </c>
      <c r="D53" s="35">
        <f>(G53+R53)*U53</f>
        <v>118.1875</v>
      </c>
      <c r="E53" s="42" t="s">
        <v>66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>
        <v>4.41</v>
      </c>
      <c r="S53" s="14"/>
      <c r="T53" s="14"/>
      <c r="U53" s="41">
        <f>IF(OR(C53=0,SUM(F53:T53)=0),0,C53/SUM(F53:T53))</f>
        <v>26.799886621315192</v>
      </c>
      <c r="W53" s="2"/>
      <c r="X53" s="2"/>
    </row>
    <row r="54" spans="1:24" ht="17.100000000000001" customHeight="1" x14ac:dyDescent="0.25">
      <c r="A54" s="25" t="s">
        <v>19</v>
      </c>
      <c r="B54" s="16" t="s">
        <v>28</v>
      </c>
      <c r="C54" s="35">
        <v>145.3125</v>
      </c>
      <c r="D54" s="35"/>
      <c r="E54" s="42" t="s">
        <v>66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>
        <v>4.41</v>
      </c>
      <c r="S54" s="14"/>
      <c r="T54" s="14"/>
      <c r="U54" s="14"/>
      <c r="W54" s="2"/>
      <c r="X54" s="2"/>
    </row>
    <row r="55" spans="1:24" ht="17.100000000000001" customHeight="1" x14ac:dyDescent="0.25">
      <c r="A55" s="24" t="s">
        <v>20</v>
      </c>
      <c r="B55" s="10" t="s">
        <v>26</v>
      </c>
      <c r="C55" s="36">
        <v>66.650000000000006</v>
      </c>
      <c r="D55" s="36">
        <f>(G55+S55+T55)*U56</f>
        <v>45.455434782608705</v>
      </c>
      <c r="E55" s="13" t="s">
        <v>66</v>
      </c>
      <c r="F55" s="7"/>
      <c r="G55" s="7">
        <v>0.33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>
        <v>0.15</v>
      </c>
      <c r="T55" s="7">
        <v>0.85</v>
      </c>
      <c r="U55" s="7">
        <f>IF(OR(C55=0,SUM(F55:T55)=0),0,C55/SUM(F55:T55))</f>
        <v>50.112781954887218</v>
      </c>
      <c r="W55" s="2"/>
      <c r="X55" s="2"/>
    </row>
    <row r="56" spans="1:24" ht="17.100000000000001" customHeight="1" x14ac:dyDescent="0.25">
      <c r="A56" s="24" t="s">
        <v>20</v>
      </c>
      <c r="B56" s="10" t="s">
        <v>28</v>
      </c>
      <c r="C56" s="36">
        <v>110.05</v>
      </c>
      <c r="D56" s="36">
        <f>(G56+H56+S56+T56)*U56</f>
        <v>110.05000000000001</v>
      </c>
      <c r="E56" s="13" t="s">
        <v>66</v>
      </c>
      <c r="F56" s="7"/>
      <c r="G56" s="7">
        <v>0.33</v>
      </c>
      <c r="H56" s="7">
        <v>1.89</v>
      </c>
      <c r="I56" s="7"/>
      <c r="J56" s="7"/>
      <c r="K56" s="32"/>
      <c r="L56" s="7"/>
      <c r="M56" s="7"/>
      <c r="N56" s="7"/>
      <c r="O56" s="7"/>
      <c r="P56" s="7"/>
      <c r="Q56" s="7"/>
      <c r="R56" s="7"/>
      <c r="S56" s="7">
        <v>0.15</v>
      </c>
      <c r="T56" s="7">
        <v>0.85</v>
      </c>
      <c r="U56" s="7">
        <f>IF(OR(C56=0,SUM(F56:T56)=0),0,C56/SUM(F56:T56))</f>
        <v>34.177018633540378</v>
      </c>
      <c r="W56" s="2"/>
      <c r="X56" s="2"/>
    </row>
    <row r="57" spans="1:24" ht="17.100000000000001" customHeight="1" x14ac:dyDescent="0.25">
      <c r="A57" s="24" t="s">
        <v>20</v>
      </c>
      <c r="B57" s="10" t="s">
        <v>32</v>
      </c>
      <c r="C57" s="36">
        <v>124</v>
      </c>
      <c r="D57" s="36"/>
      <c r="E57" s="13" t="s">
        <v>66</v>
      </c>
      <c r="F57" s="7"/>
      <c r="G57" s="7">
        <v>0.33</v>
      </c>
      <c r="H57" s="7">
        <v>1.89</v>
      </c>
      <c r="I57" s="7"/>
      <c r="J57" s="7"/>
      <c r="K57" s="17"/>
      <c r="L57" s="7"/>
      <c r="M57" s="7"/>
      <c r="N57" s="7"/>
      <c r="O57" s="7"/>
      <c r="P57" s="7"/>
      <c r="Q57" s="7"/>
      <c r="R57" s="7"/>
      <c r="S57" s="7">
        <v>0.15</v>
      </c>
      <c r="T57" s="7">
        <v>0.85</v>
      </c>
      <c r="U57" s="7"/>
      <c r="W57" s="2"/>
      <c r="X57" s="2"/>
    </row>
    <row r="58" spans="1:24" ht="17.100000000000001" customHeight="1" x14ac:dyDescent="0.25">
      <c r="A58" s="25" t="s">
        <v>21</v>
      </c>
      <c r="B58" s="16" t="s">
        <v>26</v>
      </c>
      <c r="C58" s="35">
        <v>24</v>
      </c>
      <c r="D58" s="35"/>
      <c r="E58" s="42" t="s">
        <v>66</v>
      </c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W58" s="2"/>
      <c r="X58" s="2"/>
    </row>
    <row r="59" spans="1:24" x14ac:dyDescent="0.25">
      <c r="A59" s="25" t="s">
        <v>21</v>
      </c>
      <c r="B59" s="16" t="s">
        <v>28</v>
      </c>
      <c r="C59" s="35">
        <v>97.6</v>
      </c>
      <c r="D59" s="35"/>
      <c r="E59" s="42" t="s">
        <v>66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W59" s="2"/>
      <c r="X59" s="2"/>
    </row>
    <row r="60" spans="1:24" x14ac:dyDescent="0.25">
      <c r="A60" s="24" t="s">
        <v>22</v>
      </c>
      <c r="B60" s="10" t="s">
        <v>26</v>
      </c>
      <c r="C60" s="36">
        <v>0</v>
      </c>
      <c r="D60" s="36"/>
      <c r="E60" s="13" t="s">
        <v>66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W60" s="2"/>
      <c r="X60" s="2"/>
    </row>
    <row r="61" spans="1:24" x14ac:dyDescent="0.25">
      <c r="A61" s="24" t="s">
        <v>22</v>
      </c>
      <c r="B61" s="10" t="s">
        <v>28</v>
      </c>
      <c r="C61" s="36">
        <v>64</v>
      </c>
      <c r="D61" s="36"/>
      <c r="E61" s="13" t="s">
        <v>66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W61" s="2"/>
      <c r="X61" s="2"/>
    </row>
    <row r="62" spans="1:24" x14ac:dyDescent="0.25">
      <c r="A62" s="25" t="s">
        <v>23</v>
      </c>
      <c r="B62" s="16" t="s">
        <v>26</v>
      </c>
      <c r="C62" s="35">
        <v>0</v>
      </c>
      <c r="D62" s="35"/>
      <c r="E62" s="42" t="s">
        <v>66</v>
      </c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W62" s="2"/>
      <c r="X62" s="2"/>
    </row>
    <row r="63" spans="1:24" x14ac:dyDescent="0.25">
      <c r="A63" s="25" t="s">
        <v>23</v>
      </c>
      <c r="B63" s="16" t="s">
        <v>28</v>
      </c>
      <c r="C63" s="35">
        <v>69.75</v>
      </c>
      <c r="D63" s="35"/>
      <c r="E63" s="42" t="s">
        <v>66</v>
      </c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W63" s="2"/>
      <c r="X63" s="2"/>
    </row>
    <row r="64" spans="1:24" x14ac:dyDescent="0.25">
      <c r="A64" s="26" t="s">
        <v>24</v>
      </c>
      <c r="B64" s="27" t="s">
        <v>26</v>
      </c>
      <c r="C64" s="38">
        <v>0</v>
      </c>
      <c r="D64" s="38"/>
      <c r="E64" s="44" t="s">
        <v>66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W64" s="2"/>
      <c r="X64" s="2"/>
    </row>
    <row r="65" spans="1:24" x14ac:dyDescent="0.25">
      <c r="A65" s="26" t="s">
        <v>24</v>
      </c>
      <c r="B65" s="27" t="s">
        <v>28</v>
      </c>
      <c r="C65" s="38">
        <v>48.050000000000004</v>
      </c>
      <c r="D65" s="38"/>
      <c r="E65" s="44" t="s">
        <v>66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W65" s="2"/>
      <c r="X65" s="2"/>
    </row>
    <row r="66" spans="1:24" x14ac:dyDescent="0.25">
      <c r="W66" s="2"/>
      <c r="X66" s="2"/>
    </row>
    <row r="67" spans="1:24" x14ac:dyDescent="0.25">
      <c r="A67" s="6" t="s">
        <v>62</v>
      </c>
      <c r="B67" s="2" t="s">
        <v>63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W67" s="2"/>
      <c r="X67" s="2"/>
    </row>
    <row r="68" spans="1:24" x14ac:dyDescent="0.25">
      <c r="A68" s="6" t="s">
        <v>56</v>
      </c>
      <c r="B68" s="6" t="s">
        <v>57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W68" s="2"/>
      <c r="X68" s="2"/>
    </row>
    <row r="69" spans="1:24" x14ac:dyDescent="0.25">
      <c r="A69" s="6" t="s">
        <v>34</v>
      </c>
      <c r="B69" s="6" t="s">
        <v>58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W69" s="2"/>
      <c r="X69" s="2"/>
    </row>
    <row r="70" spans="1:24" x14ac:dyDescent="0.25">
      <c r="A70" s="6" t="s">
        <v>26</v>
      </c>
      <c r="B70" s="6" t="s">
        <v>59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W70" s="2"/>
      <c r="X70" s="2"/>
    </row>
    <row r="71" spans="1:24" x14ac:dyDescent="0.25">
      <c r="A71" s="6" t="s">
        <v>55</v>
      </c>
      <c r="B71" s="6" t="s">
        <v>64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W71" s="2"/>
      <c r="X71" s="2"/>
    </row>
    <row r="72" spans="1:24" x14ac:dyDescent="0.25">
      <c r="A72" s="6" t="s">
        <v>28</v>
      </c>
      <c r="B72" s="6" t="s">
        <v>60</v>
      </c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W72" s="2"/>
      <c r="X72" s="2"/>
    </row>
    <row r="73" spans="1:24" x14ac:dyDescent="0.25">
      <c r="A73" s="6" t="s">
        <v>32</v>
      </c>
      <c r="B73" s="6" t="s">
        <v>61</v>
      </c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W73" s="2"/>
      <c r="X73" s="2"/>
    </row>
    <row r="74" spans="1:24" x14ac:dyDescent="0.25">
      <c r="A74" s="6"/>
      <c r="B74" s="6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W74" s="2"/>
      <c r="X74" s="2"/>
    </row>
    <row r="75" spans="1:24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W75" s="2"/>
      <c r="X75" s="2"/>
    </row>
    <row r="76" spans="1:24" x14ac:dyDescent="0.25">
      <c r="A76" s="2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W76" s="2"/>
      <c r="X76" s="2"/>
    </row>
    <row r="77" spans="1:24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W77" s="2"/>
      <c r="X77" s="2"/>
    </row>
    <row r="78" spans="1:24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W78" s="2"/>
      <c r="X78" s="2"/>
    </row>
    <row r="79" spans="1:24" x14ac:dyDescent="0.25">
      <c r="A79" s="6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W79" s="2"/>
      <c r="X79" s="2"/>
    </row>
    <row r="80" spans="1:24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W80" s="2"/>
      <c r="X80" s="2"/>
    </row>
    <row r="81" spans="1:24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W81" s="2"/>
      <c r="X81" s="2"/>
    </row>
    <row r="82" spans="1:24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W82" s="2"/>
      <c r="X82" s="2"/>
    </row>
    <row r="83" spans="1:24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W83" s="2"/>
      <c r="X83" s="2"/>
    </row>
    <row r="84" spans="1:24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W84" s="2"/>
      <c r="X84" s="2"/>
    </row>
    <row r="85" spans="1:24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W85" s="2"/>
      <c r="X85" s="2"/>
    </row>
    <row r="86" spans="1:24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W86" s="2"/>
      <c r="X86" s="2"/>
    </row>
    <row r="87" spans="1:24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W87" s="2"/>
      <c r="X87" s="2"/>
    </row>
    <row r="88" spans="1:24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W88" s="2"/>
      <c r="X88" s="2"/>
    </row>
    <row r="89" spans="1:24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W89" s="2"/>
      <c r="X89" s="2"/>
    </row>
    <row r="90" spans="1:24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W90" s="2"/>
      <c r="X90" s="2"/>
    </row>
    <row r="91" spans="1:24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W91" s="2"/>
      <c r="X91" s="2"/>
    </row>
    <row r="92" spans="1:24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W92" s="2"/>
      <c r="X92" s="2"/>
    </row>
    <row r="93" spans="1:24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W93" s="2"/>
      <c r="X93" s="2"/>
    </row>
    <row r="94" spans="1:24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W94" s="2"/>
      <c r="X94" s="2"/>
    </row>
    <row r="95" spans="1:24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W95" s="2"/>
      <c r="X95" s="2"/>
    </row>
    <row r="96" spans="1:24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T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5BF76-262A-4179-93B4-1DD622135D2D}">
  <sheetPr codeName="Tabelle15">
    <pageSetUpPr fitToPage="1"/>
  </sheetPr>
  <dimension ref="A1:Y126"/>
  <sheetViews>
    <sheetView tabSelected="1" zoomScale="85" zoomScaleNormal="85" workbookViewId="0">
      <pane ySplit="2" topLeftCell="A3" activePane="bottomLeft" state="frozen"/>
      <selection pane="bottomLeft" activeCell="E2" sqref="E2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3" width="6.88671875" customWidth="1"/>
    <col min="14" max="16" width="7.5546875" bestFit="1" customWidth="1"/>
    <col min="17" max="18" width="6.88671875" customWidth="1"/>
    <col min="19" max="19" width="7.5546875" bestFit="1" customWidth="1"/>
    <col min="20" max="20" width="7.5546875" customWidth="1"/>
    <col min="21" max="21" width="8.5546875" bestFit="1" customWidth="1"/>
  </cols>
  <sheetData>
    <row r="1" spans="1:25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5"/>
    </row>
    <row r="2" spans="1:25" s="1" customFormat="1" ht="161.25" customHeight="1" x14ac:dyDescent="0.25">
      <c r="A2" s="47" t="s">
        <v>54</v>
      </c>
      <c r="B2" s="47"/>
      <c r="C2" s="31" t="s">
        <v>39</v>
      </c>
      <c r="D2" s="31" t="s">
        <v>40</v>
      </c>
      <c r="E2" s="45" t="s">
        <v>0</v>
      </c>
      <c r="F2" s="11" t="s">
        <v>25</v>
      </c>
      <c r="G2" s="11" t="s">
        <v>41</v>
      </c>
      <c r="H2" s="11" t="s">
        <v>44</v>
      </c>
      <c r="I2" s="11" t="s">
        <v>65</v>
      </c>
      <c r="J2" s="11" t="s">
        <v>45</v>
      </c>
      <c r="K2" s="11" t="s">
        <v>43</v>
      </c>
      <c r="L2" s="11" t="s">
        <v>30</v>
      </c>
      <c r="M2" s="11" t="s">
        <v>42</v>
      </c>
      <c r="N2" s="11" t="s">
        <v>36</v>
      </c>
      <c r="O2" s="11" t="s">
        <v>38</v>
      </c>
      <c r="P2" s="11" t="s">
        <v>37</v>
      </c>
      <c r="Q2" s="11" t="s">
        <v>46</v>
      </c>
      <c r="R2" s="11" t="s">
        <v>47</v>
      </c>
      <c r="S2" s="11" t="s">
        <v>29</v>
      </c>
      <c r="T2" s="11" t="s">
        <v>48</v>
      </c>
      <c r="U2" s="11" t="s">
        <v>31</v>
      </c>
    </row>
    <row r="3" spans="1:25" s="1" customFormat="1" ht="21.6" customHeight="1" x14ac:dyDescent="0.25">
      <c r="A3" s="47" t="s">
        <v>35</v>
      </c>
      <c r="B3" s="48"/>
      <c r="C3" s="30"/>
      <c r="D3" s="30"/>
      <c r="E3" s="33"/>
      <c r="F3" s="7">
        <f>U52</f>
        <v>3750</v>
      </c>
      <c r="G3" s="7">
        <f>U56</f>
        <v>31.288819875776401</v>
      </c>
      <c r="H3" s="34">
        <f>U56</f>
        <v>31.288819875776401</v>
      </c>
      <c r="I3" s="34">
        <f>U14</f>
        <v>224</v>
      </c>
      <c r="J3" s="34">
        <f>U17</f>
        <v>38.750000000000007</v>
      </c>
      <c r="K3" s="34">
        <f>U17</f>
        <v>38.750000000000007</v>
      </c>
      <c r="L3" s="40">
        <f>U20</f>
        <v>24.489795918367346</v>
      </c>
      <c r="M3" s="40">
        <f>U20</f>
        <v>24.489795918367346</v>
      </c>
      <c r="N3" s="40">
        <f>U20</f>
        <v>24.489795918367346</v>
      </c>
      <c r="O3" s="34">
        <f>U32</f>
        <v>314.28571428571428</v>
      </c>
      <c r="P3" s="34">
        <f>U44</f>
        <v>953.84615384615381</v>
      </c>
      <c r="Q3" s="34">
        <f>U45</f>
        <v>332.14285714285711</v>
      </c>
      <c r="R3" s="34">
        <f>U53</f>
        <v>24.603174603174601</v>
      </c>
      <c r="S3" s="34">
        <f>U56</f>
        <v>31.288819875776401</v>
      </c>
      <c r="T3" s="34">
        <f>U56</f>
        <v>31.288819875776401</v>
      </c>
      <c r="U3" s="34">
        <f>MIN(F3:T3)</f>
        <v>24.489795918367346</v>
      </c>
    </row>
    <row r="4" spans="1:25" ht="20.25" customHeight="1" x14ac:dyDescent="0.3">
      <c r="A4" s="18" t="s">
        <v>33</v>
      </c>
      <c r="B4" s="19" t="s">
        <v>62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3"/>
      <c r="W4" s="28"/>
      <c r="X4" s="9"/>
      <c r="Y4" s="28"/>
    </row>
    <row r="5" spans="1:25" ht="17.100000000000001" customHeight="1" x14ac:dyDescent="0.3">
      <c r="A5" s="20" t="s">
        <v>27</v>
      </c>
      <c r="B5" s="16" t="s">
        <v>26</v>
      </c>
      <c r="C5" s="35">
        <v>0</v>
      </c>
      <c r="D5" s="35"/>
      <c r="E5" s="42" t="s">
        <v>66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W5" s="28"/>
      <c r="X5" s="9"/>
      <c r="Y5" s="28"/>
    </row>
    <row r="6" spans="1:25" ht="17.100000000000001" customHeight="1" x14ac:dyDescent="0.3">
      <c r="A6" s="20" t="s">
        <v>1</v>
      </c>
      <c r="B6" s="16" t="s">
        <v>28</v>
      </c>
      <c r="C6" s="35">
        <v>62</v>
      </c>
      <c r="D6" s="35"/>
      <c r="E6" s="42" t="s">
        <v>66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W6" s="28"/>
      <c r="X6" s="9"/>
      <c r="Y6" s="28"/>
    </row>
    <row r="7" spans="1:25" ht="17.100000000000001" customHeight="1" x14ac:dyDescent="0.3">
      <c r="A7" s="21" t="s">
        <v>2</v>
      </c>
      <c r="B7" s="10" t="s">
        <v>26</v>
      </c>
      <c r="C7" s="36">
        <v>0</v>
      </c>
      <c r="D7" s="36"/>
      <c r="E7" s="13" t="s">
        <v>66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W7" s="28"/>
      <c r="X7" s="9"/>
      <c r="Y7" s="28"/>
    </row>
    <row r="8" spans="1:25" ht="17.100000000000001" customHeight="1" x14ac:dyDescent="0.3">
      <c r="A8" s="21" t="s">
        <v>2</v>
      </c>
      <c r="B8" s="10" t="s">
        <v>28</v>
      </c>
      <c r="C8" s="36">
        <v>62</v>
      </c>
      <c r="D8" s="36"/>
      <c r="E8" s="13" t="s">
        <v>66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W8" s="28"/>
      <c r="X8" s="9"/>
      <c r="Y8" s="28"/>
    </row>
    <row r="9" spans="1:25" ht="17.100000000000001" customHeight="1" x14ac:dyDescent="0.3">
      <c r="A9" s="22" t="s">
        <v>3</v>
      </c>
      <c r="B9" s="16" t="s">
        <v>26</v>
      </c>
      <c r="C9" s="35">
        <v>0</v>
      </c>
      <c r="D9" s="35"/>
      <c r="E9" s="42" t="s">
        <v>66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W9" s="28"/>
      <c r="X9" s="9"/>
      <c r="Y9" s="28"/>
    </row>
    <row r="10" spans="1:25" ht="17.100000000000001" customHeight="1" x14ac:dyDescent="0.3">
      <c r="A10" s="22" t="s">
        <v>3</v>
      </c>
      <c r="B10" s="16" t="s">
        <v>28</v>
      </c>
      <c r="C10" s="35">
        <v>61.866666666666639</v>
      </c>
      <c r="D10" s="35"/>
      <c r="E10" s="42" t="s">
        <v>66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W10" s="28"/>
      <c r="X10" s="12"/>
      <c r="Y10" s="28"/>
    </row>
    <row r="11" spans="1:25" ht="17.100000000000001" customHeight="1" x14ac:dyDescent="0.3">
      <c r="A11" s="22" t="s">
        <v>3</v>
      </c>
      <c r="B11" s="16" t="s">
        <v>32</v>
      </c>
      <c r="C11" s="35">
        <v>112</v>
      </c>
      <c r="D11" s="35"/>
      <c r="E11" s="42" t="s">
        <v>66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W11" s="28"/>
      <c r="X11" s="12"/>
      <c r="Y11" s="28"/>
    </row>
    <row r="12" spans="1:25" ht="17.100000000000001" customHeight="1" x14ac:dyDescent="0.3">
      <c r="A12" s="23" t="s">
        <v>4</v>
      </c>
      <c r="B12" s="10" t="s">
        <v>26</v>
      </c>
      <c r="C12" s="36">
        <v>0</v>
      </c>
      <c r="D12" s="36"/>
      <c r="E12" s="13" t="s">
        <v>66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W12" s="28"/>
      <c r="X12" s="12"/>
      <c r="Y12" s="28"/>
    </row>
    <row r="13" spans="1:25" ht="17.100000000000001" customHeight="1" x14ac:dyDescent="0.3">
      <c r="A13" s="23" t="s">
        <v>4</v>
      </c>
      <c r="B13" s="10" t="s">
        <v>28</v>
      </c>
      <c r="C13" s="36">
        <v>65.599999999999994</v>
      </c>
      <c r="D13" s="36"/>
      <c r="E13" s="13" t="s">
        <v>66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W13" s="28"/>
      <c r="X13" s="9"/>
      <c r="Y13" s="28"/>
    </row>
    <row r="14" spans="1:25" ht="17.100000000000001" customHeight="1" x14ac:dyDescent="0.3">
      <c r="A14" s="23" t="s">
        <v>4</v>
      </c>
      <c r="B14" s="10" t="s">
        <v>32</v>
      </c>
      <c r="C14" s="36">
        <v>112</v>
      </c>
      <c r="D14" s="36">
        <f>(I14)*U14</f>
        <v>112</v>
      </c>
      <c r="E14" s="13" t="s">
        <v>66</v>
      </c>
      <c r="F14" s="7"/>
      <c r="G14" s="7"/>
      <c r="H14" s="7"/>
      <c r="I14" s="7">
        <v>0.5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f>IF(OR(C14=0,SUM(F14:T14)=0),0,C14/SUM(F14:T14))</f>
        <v>224</v>
      </c>
      <c r="W14" s="28"/>
      <c r="X14" s="9"/>
      <c r="Y14" s="28"/>
    </row>
    <row r="15" spans="1:25" ht="17.100000000000001" customHeight="1" x14ac:dyDescent="0.3">
      <c r="A15" s="22" t="s">
        <v>5</v>
      </c>
      <c r="B15" s="16" t="s">
        <v>26</v>
      </c>
      <c r="C15" s="35">
        <v>15.5</v>
      </c>
      <c r="D15" s="37"/>
      <c r="E15" s="43" t="s">
        <v>66</v>
      </c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W15" s="28"/>
      <c r="X15" s="9"/>
      <c r="Y15" s="28"/>
    </row>
    <row r="16" spans="1:25" ht="17.100000000000001" customHeight="1" x14ac:dyDescent="0.3">
      <c r="A16" s="22" t="s">
        <v>5</v>
      </c>
      <c r="B16" s="16" t="s">
        <v>28</v>
      </c>
      <c r="C16" s="35">
        <v>93</v>
      </c>
      <c r="D16" s="37"/>
      <c r="E16" s="43" t="s">
        <v>66</v>
      </c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W16" s="28"/>
      <c r="X16" s="9"/>
      <c r="Y16" s="28"/>
    </row>
    <row r="17" spans="1:25" ht="17.100000000000001" customHeight="1" x14ac:dyDescent="0.3">
      <c r="A17" s="23" t="s">
        <v>6</v>
      </c>
      <c r="B17" s="10" t="s">
        <v>26</v>
      </c>
      <c r="C17" s="36">
        <v>32.550000000000004</v>
      </c>
      <c r="D17" s="36">
        <f>(J17+K17)*U17</f>
        <v>32.550000000000004</v>
      </c>
      <c r="E17" s="13" t="s">
        <v>66</v>
      </c>
      <c r="F17" s="7"/>
      <c r="G17" s="7"/>
      <c r="H17" s="7"/>
      <c r="I17" s="7"/>
      <c r="J17" s="7">
        <v>0.57999999999999996</v>
      </c>
      <c r="K17" s="7">
        <v>0.26</v>
      </c>
      <c r="L17" s="7"/>
      <c r="M17" s="7"/>
      <c r="N17" s="7"/>
      <c r="O17" s="7"/>
      <c r="P17" s="7"/>
      <c r="Q17" s="7"/>
      <c r="R17" s="7"/>
      <c r="S17" s="7"/>
      <c r="T17" s="7"/>
      <c r="U17" s="7">
        <f t="shared" ref="U17" si="0">IF(OR(C17=0,SUM(F17:T17)=0),0,C17/SUM(F17:T17))</f>
        <v>38.750000000000007</v>
      </c>
      <c r="W17" s="28"/>
      <c r="X17" s="9"/>
      <c r="Y17" s="28"/>
    </row>
    <row r="18" spans="1:25" ht="17.100000000000001" customHeight="1" x14ac:dyDescent="0.3">
      <c r="A18" s="23" t="s">
        <v>6</v>
      </c>
      <c r="B18" s="10" t="s">
        <v>28</v>
      </c>
      <c r="C18" s="36">
        <v>100.75</v>
      </c>
      <c r="D18" s="36"/>
      <c r="E18" s="13" t="s">
        <v>66</v>
      </c>
      <c r="F18" s="7"/>
      <c r="G18" s="7"/>
      <c r="H18" s="7"/>
      <c r="I18" s="7"/>
      <c r="J18" s="7">
        <v>0.57999999999999996</v>
      </c>
      <c r="K18" s="7">
        <v>0.26</v>
      </c>
      <c r="L18" s="7"/>
      <c r="M18" s="7"/>
      <c r="N18" s="7"/>
      <c r="O18" s="7"/>
      <c r="P18" s="7"/>
      <c r="Q18" s="7"/>
      <c r="R18" s="7"/>
      <c r="S18" s="7"/>
      <c r="T18" s="7"/>
      <c r="U18" s="7"/>
      <c r="W18" s="28"/>
      <c r="X18" s="9"/>
      <c r="Y18" s="28"/>
    </row>
    <row r="19" spans="1:25" ht="17.100000000000001" customHeight="1" x14ac:dyDescent="0.3">
      <c r="A19" s="23" t="s">
        <v>6</v>
      </c>
      <c r="B19" s="10" t="s">
        <v>32</v>
      </c>
      <c r="C19" s="36">
        <v>124</v>
      </c>
      <c r="D19" s="36"/>
      <c r="E19" s="13" t="s">
        <v>66</v>
      </c>
      <c r="F19" s="7"/>
      <c r="G19" s="7"/>
      <c r="H19" s="7"/>
      <c r="I19" s="7"/>
      <c r="J19" s="7">
        <v>0.57999999999999996</v>
      </c>
      <c r="K19" s="7">
        <v>0.26</v>
      </c>
      <c r="L19" s="7"/>
      <c r="M19" s="7"/>
      <c r="N19" s="7"/>
      <c r="O19" s="7"/>
      <c r="P19" s="7"/>
      <c r="Q19" s="7"/>
      <c r="R19" s="7"/>
      <c r="S19" s="7"/>
      <c r="T19" s="7"/>
      <c r="U19" s="7">
        <f>IF(OR(C19=0,SUM(F19:T19)=0),0,C19/SUM(F19:T19))</f>
        <v>147.61904761904762</v>
      </c>
      <c r="W19" s="28"/>
      <c r="X19" s="9"/>
      <c r="Y19" s="28"/>
    </row>
    <row r="20" spans="1:25" ht="17.100000000000001" customHeight="1" x14ac:dyDescent="0.3">
      <c r="A20" s="22" t="s">
        <v>7</v>
      </c>
      <c r="B20" s="16" t="s">
        <v>55</v>
      </c>
      <c r="C20" s="35">
        <v>24</v>
      </c>
      <c r="D20" s="35">
        <f>(L20)*U20</f>
        <v>24</v>
      </c>
      <c r="E20" s="42" t="s">
        <v>66</v>
      </c>
      <c r="F20" s="14"/>
      <c r="G20" s="14"/>
      <c r="H20" s="14"/>
      <c r="I20" s="14"/>
      <c r="J20" s="14"/>
      <c r="K20" s="14"/>
      <c r="L20" s="14">
        <v>0.98</v>
      </c>
      <c r="M20" s="14"/>
      <c r="N20" s="14"/>
      <c r="O20" s="14"/>
      <c r="P20" s="14"/>
      <c r="Q20" s="14"/>
      <c r="R20" s="14"/>
      <c r="S20" s="14"/>
      <c r="T20" s="14"/>
      <c r="U20" s="41">
        <f t="shared" ref="U20" si="1">IF(OR(C20=0,SUM(F20:T20)=0),0,C20/SUM(F20:T20))</f>
        <v>24.489795918367346</v>
      </c>
      <c r="W20" s="28"/>
      <c r="X20" s="9"/>
      <c r="Y20" s="28"/>
    </row>
    <row r="21" spans="1:25" ht="17.100000000000001" customHeight="1" x14ac:dyDescent="0.3">
      <c r="A21" s="22" t="s">
        <v>7</v>
      </c>
      <c r="B21" s="16" t="s">
        <v>26</v>
      </c>
      <c r="C21" s="35">
        <v>65.599999999999994</v>
      </c>
      <c r="D21" s="35">
        <f>(L21+N21)*U20</f>
        <v>30.857142857142854</v>
      </c>
      <c r="E21" s="42" t="s">
        <v>66</v>
      </c>
      <c r="F21" s="14"/>
      <c r="G21" s="14"/>
      <c r="H21" s="14"/>
      <c r="I21" s="14"/>
      <c r="J21" s="14"/>
      <c r="K21" s="14"/>
      <c r="L21" s="14">
        <v>0.98</v>
      </c>
      <c r="M21" s="14"/>
      <c r="N21" s="14">
        <v>0.28000000000000003</v>
      </c>
      <c r="O21" s="14"/>
      <c r="P21" s="14"/>
      <c r="Q21" s="14"/>
      <c r="R21" s="14"/>
      <c r="S21" s="14"/>
      <c r="T21" s="14"/>
      <c r="U21" s="14">
        <f t="shared" ref="U21:U23" si="2">IF(OR(C21=0,SUM(F21:T21)=0),0,C21/SUM(F21:T21))</f>
        <v>52.063492063492056</v>
      </c>
      <c r="W21" s="28"/>
      <c r="X21" s="9"/>
      <c r="Y21" s="28"/>
    </row>
    <row r="22" spans="1:25" ht="17.100000000000001" customHeight="1" x14ac:dyDescent="0.3">
      <c r="A22" s="22" t="s">
        <v>7</v>
      </c>
      <c r="B22" s="16" t="s">
        <v>28</v>
      </c>
      <c r="C22" s="35">
        <v>112</v>
      </c>
      <c r="D22" s="35"/>
      <c r="E22" s="42" t="s">
        <v>66</v>
      </c>
      <c r="F22" s="14"/>
      <c r="G22" s="14"/>
      <c r="H22" s="14"/>
      <c r="I22" s="14"/>
      <c r="J22" s="14"/>
      <c r="K22" s="14"/>
      <c r="L22" s="14">
        <v>0.98</v>
      </c>
      <c r="M22" s="14"/>
      <c r="N22" s="14">
        <v>0.28000000000000003</v>
      </c>
      <c r="O22" s="14"/>
      <c r="P22" s="14"/>
      <c r="Q22" s="14"/>
      <c r="R22" s="14"/>
      <c r="S22" s="14"/>
      <c r="T22" s="14"/>
      <c r="U22" s="14"/>
      <c r="W22" s="28"/>
      <c r="X22" s="9"/>
      <c r="Y22" s="28"/>
    </row>
    <row r="23" spans="1:25" ht="17.100000000000001" customHeight="1" x14ac:dyDescent="0.3">
      <c r="A23" s="22" t="s">
        <v>7</v>
      </c>
      <c r="B23" s="16" t="s">
        <v>32</v>
      </c>
      <c r="C23" s="35">
        <v>120</v>
      </c>
      <c r="D23" s="35">
        <f>(L23+M23+N23)*U20</f>
        <v>34.775510204081627</v>
      </c>
      <c r="E23" s="42" t="s">
        <v>66</v>
      </c>
      <c r="F23" s="14"/>
      <c r="G23" s="14"/>
      <c r="H23" s="14"/>
      <c r="I23" s="14"/>
      <c r="J23" s="14"/>
      <c r="K23" s="14"/>
      <c r="L23" s="14">
        <v>0.98</v>
      </c>
      <c r="M23" s="14">
        <v>0.16</v>
      </c>
      <c r="N23" s="14">
        <v>0.28000000000000003</v>
      </c>
      <c r="O23" s="14"/>
      <c r="P23" s="14"/>
      <c r="Q23" s="14"/>
      <c r="R23" s="14"/>
      <c r="S23" s="14"/>
      <c r="T23" s="14"/>
      <c r="U23" s="14">
        <f t="shared" si="2"/>
        <v>84.507042253521135</v>
      </c>
      <c r="W23" s="28"/>
      <c r="X23" s="9"/>
      <c r="Y23" s="28"/>
    </row>
    <row r="24" spans="1:25" ht="17.100000000000001" customHeight="1" x14ac:dyDescent="0.3">
      <c r="A24" s="23" t="s">
        <v>8</v>
      </c>
      <c r="B24" s="10" t="s">
        <v>26</v>
      </c>
      <c r="C24" s="36">
        <v>72</v>
      </c>
      <c r="D24" s="36"/>
      <c r="E24" s="13" t="s">
        <v>66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W24" s="28"/>
      <c r="X24" s="9"/>
      <c r="Y24" s="28"/>
    </row>
    <row r="25" spans="1:25" ht="17.100000000000001" customHeight="1" x14ac:dyDescent="0.3">
      <c r="A25" s="23" t="s">
        <v>8</v>
      </c>
      <c r="B25" s="10" t="s">
        <v>28</v>
      </c>
      <c r="C25" s="36">
        <v>105.6</v>
      </c>
      <c r="D25" s="36"/>
      <c r="E25" s="13" t="s">
        <v>66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W25" s="28"/>
      <c r="X25" s="9"/>
      <c r="Y25" s="28"/>
    </row>
    <row r="26" spans="1:25" ht="17.100000000000001" customHeight="1" x14ac:dyDescent="0.3">
      <c r="A26" s="22" t="s">
        <v>9</v>
      </c>
      <c r="B26" s="16" t="s">
        <v>26</v>
      </c>
      <c r="C26" s="35">
        <v>85.25</v>
      </c>
      <c r="D26" s="35"/>
      <c r="E26" s="42" t="s">
        <v>66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W26" s="28"/>
      <c r="X26" s="2"/>
      <c r="Y26" s="28"/>
    </row>
    <row r="27" spans="1:25" ht="17.100000000000001" customHeight="1" x14ac:dyDescent="0.3">
      <c r="A27" s="22" t="s">
        <v>9</v>
      </c>
      <c r="B27" s="16" t="s">
        <v>28</v>
      </c>
      <c r="C27" s="35">
        <v>108.5</v>
      </c>
      <c r="D27" s="35"/>
      <c r="E27" s="42" t="s">
        <v>66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W27" s="28"/>
      <c r="X27" s="2"/>
      <c r="Y27" s="28"/>
    </row>
    <row r="28" spans="1:25" ht="17.100000000000001" customHeight="1" x14ac:dyDescent="0.25">
      <c r="A28" s="22" t="s">
        <v>9</v>
      </c>
      <c r="B28" s="16" t="s">
        <v>32</v>
      </c>
      <c r="C28" s="35">
        <v>124</v>
      </c>
      <c r="D28" s="35"/>
      <c r="E28" s="42" t="s">
        <v>66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W28" s="2"/>
    </row>
    <row r="29" spans="1:25" ht="17.100000000000001" customHeight="1" x14ac:dyDescent="0.25">
      <c r="A29" s="23" t="s">
        <v>10</v>
      </c>
      <c r="B29" s="10" t="s">
        <v>26</v>
      </c>
      <c r="C29" s="36">
        <v>85.25</v>
      </c>
      <c r="D29" s="38"/>
      <c r="E29" s="13" t="s">
        <v>66</v>
      </c>
      <c r="F29" s="32"/>
      <c r="G29" s="3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17"/>
      <c r="W29" s="2"/>
    </row>
    <row r="30" spans="1:25" ht="17.100000000000001" customHeight="1" x14ac:dyDescent="0.25">
      <c r="A30" s="23" t="s">
        <v>10</v>
      </c>
      <c r="B30" s="10" t="s">
        <v>28</v>
      </c>
      <c r="C30" s="36">
        <v>100.75</v>
      </c>
      <c r="D30" s="38"/>
      <c r="E30" s="13" t="s">
        <v>66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17"/>
      <c r="W30" s="2"/>
    </row>
    <row r="31" spans="1:25" ht="17.100000000000001" customHeight="1" x14ac:dyDescent="0.25">
      <c r="A31" s="23" t="s">
        <v>10</v>
      </c>
      <c r="B31" s="10" t="s">
        <v>32</v>
      </c>
      <c r="C31" s="36">
        <v>124</v>
      </c>
      <c r="D31" s="38"/>
      <c r="E31" s="13" t="s">
        <v>66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17"/>
      <c r="W31" s="2"/>
    </row>
    <row r="32" spans="1:25" ht="17.100000000000001" customHeight="1" x14ac:dyDescent="0.25">
      <c r="A32" s="22" t="s">
        <v>11</v>
      </c>
      <c r="B32" s="16" t="s">
        <v>26</v>
      </c>
      <c r="C32" s="35">
        <v>88</v>
      </c>
      <c r="D32" s="35">
        <f t="shared" ref="D32" si="3">O32*U32</f>
        <v>88</v>
      </c>
      <c r="E32" s="42" t="s">
        <v>66</v>
      </c>
      <c r="F32" s="14"/>
      <c r="G32" s="14"/>
      <c r="H32" s="14"/>
      <c r="I32" s="14"/>
      <c r="J32" s="14"/>
      <c r="K32" s="14"/>
      <c r="L32" s="14"/>
      <c r="M32" s="14"/>
      <c r="N32" s="14"/>
      <c r="O32" s="14">
        <v>0.28000000000000003</v>
      </c>
      <c r="P32" s="14"/>
      <c r="Q32" s="14"/>
      <c r="R32" s="14"/>
      <c r="S32" s="14"/>
      <c r="T32" s="14"/>
      <c r="U32" s="14">
        <f t="shared" ref="U32" si="4">IF(OR(C32=0,SUM(F32:T32)=0),0,C32/SUM(F32:T32))</f>
        <v>314.28571428571428</v>
      </c>
      <c r="W32" s="2"/>
    </row>
    <row r="33" spans="1:23" ht="17.100000000000001" customHeight="1" x14ac:dyDescent="0.25">
      <c r="A33" s="22" t="s">
        <v>11</v>
      </c>
      <c r="B33" s="16" t="s">
        <v>28</v>
      </c>
      <c r="C33" s="35">
        <v>104</v>
      </c>
      <c r="D33" s="35"/>
      <c r="E33" s="42" t="s">
        <v>66</v>
      </c>
      <c r="F33" s="14"/>
      <c r="G33" s="14"/>
      <c r="H33" s="14"/>
      <c r="I33" s="14"/>
      <c r="J33" s="14"/>
      <c r="K33" s="14"/>
      <c r="L33" s="14"/>
      <c r="M33" s="14"/>
      <c r="N33" s="14"/>
      <c r="O33" s="14">
        <v>0.28000000000000003</v>
      </c>
      <c r="P33" s="14"/>
      <c r="Q33" s="14"/>
      <c r="R33" s="14"/>
      <c r="S33" s="14"/>
      <c r="T33" s="14"/>
      <c r="U33" s="14"/>
      <c r="W33" s="2"/>
    </row>
    <row r="34" spans="1:23" ht="17.100000000000001" customHeight="1" x14ac:dyDescent="0.25">
      <c r="A34" s="24" t="s">
        <v>12</v>
      </c>
      <c r="B34" s="10" t="s">
        <v>26</v>
      </c>
      <c r="C34" s="36">
        <v>81.599999999999994</v>
      </c>
      <c r="D34" s="36"/>
      <c r="E34" s="13" t="s">
        <v>66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W34" s="2"/>
    </row>
    <row r="35" spans="1:23" ht="17.100000000000001" customHeight="1" x14ac:dyDescent="0.25">
      <c r="A35" s="24" t="s">
        <v>12</v>
      </c>
      <c r="B35" s="10" t="s">
        <v>28</v>
      </c>
      <c r="C35" s="36">
        <v>96</v>
      </c>
      <c r="D35" s="36"/>
      <c r="E35" s="13" t="s">
        <v>66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W35" s="2"/>
    </row>
    <row r="36" spans="1:23" ht="17.100000000000001" customHeight="1" x14ac:dyDescent="0.25">
      <c r="A36" s="25" t="s">
        <v>13</v>
      </c>
      <c r="B36" s="16" t="s">
        <v>26</v>
      </c>
      <c r="C36" s="35">
        <v>79.05</v>
      </c>
      <c r="D36" s="35"/>
      <c r="E36" s="42" t="s">
        <v>66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W36" s="2"/>
    </row>
    <row r="37" spans="1:23" ht="17.100000000000001" customHeight="1" x14ac:dyDescent="0.25">
      <c r="A37" s="25" t="s">
        <v>13</v>
      </c>
      <c r="B37" s="16" t="s">
        <v>28</v>
      </c>
      <c r="C37" s="35">
        <v>108.5</v>
      </c>
      <c r="D37" s="35"/>
      <c r="E37" s="42" t="s">
        <v>66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W37" s="2"/>
    </row>
    <row r="38" spans="1:23" ht="17.100000000000001" customHeight="1" x14ac:dyDescent="0.25">
      <c r="A38" s="24" t="s">
        <v>14</v>
      </c>
      <c r="B38" s="10" t="s">
        <v>26</v>
      </c>
      <c r="C38" s="36">
        <v>85.25</v>
      </c>
      <c r="D38" s="36"/>
      <c r="E38" s="13" t="s">
        <v>66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W38" s="2"/>
    </row>
    <row r="39" spans="1:23" ht="17.100000000000001" customHeight="1" x14ac:dyDescent="0.25">
      <c r="A39" s="24" t="s">
        <v>14</v>
      </c>
      <c r="B39" s="10" t="s">
        <v>28</v>
      </c>
      <c r="C39" s="36">
        <v>94.55</v>
      </c>
      <c r="D39" s="36"/>
      <c r="E39" s="13" t="s">
        <v>66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W39" s="2"/>
    </row>
    <row r="40" spans="1:23" ht="17.100000000000001" customHeight="1" x14ac:dyDescent="0.25">
      <c r="A40" s="24" t="s">
        <v>14</v>
      </c>
      <c r="B40" s="10" t="s">
        <v>32</v>
      </c>
      <c r="C40" s="36">
        <v>124</v>
      </c>
      <c r="D40" s="36"/>
      <c r="E40" s="13" t="s">
        <v>66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W40" s="2"/>
    </row>
    <row r="41" spans="1:23" ht="17.100000000000001" customHeight="1" x14ac:dyDescent="0.25">
      <c r="A41" s="25" t="s">
        <v>15</v>
      </c>
      <c r="B41" s="16" t="s">
        <v>34</v>
      </c>
      <c r="C41" s="35">
        <v>26</v>
      </c>
      <c r="D41" s="37"/>
      <c r="E41" s="42" t="s">
        <v>66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29"/>
      <c r="W41" s="2"/>
    </row>
    <row r="42" spans="1:23" ht="17.100000000000001" customHeight="1" x14ac:dyDescent="0.25">
      <c r="A42" s="25" t="s">
        <v>15</v>
      </c>
      <c r="B42" s="16" t="s">
        <v>26</v>
      </c>
      <c r="C42" s="35">
        <v>94.55</v>
      </c>
      <c r="D42" s="37"/>
      <c r="E42" s="42" t="s">
        <v>66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29"/>
      <c r="W42" s="2"/>
    </row>
    <row r="43" spans="1:23" ht="17.100000000000001" customHeight="1" x14ac:dyDescent="0.25">
      <c r="A43" s="25" t="s">
        <v>15</v>
      </c>
      <c r="B43" s="16" t="s">
        <v>28</v>
      </c>
      <c r="C43" s="35">
        <v>108.5</v>
      </c>
      <c r="D43" s="37"/>
      <c r="E43" s="42" t="s">
        <v>66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29"/>
      <c r="W43" s="2"/>
    </row>
    <row r="44" spans="1:23" ht="17.100000000000001" customHeight="1" x14ac:dyDescent="0.25">
      <c r="A44" s="25" t="s">
        <v>15</v>
      </c>
      <c r="B44" s="16" t="s">
        <v>32</v>
      </c>
      <c r="C44" s="35">
        <v>124</v>
      </c>
      <c r="D44" s="37">
        <f>(P44)*U44</f>
        <v>124</v>
      </c>
      <c r="E44" s="42" t="s">
        <v>66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>
        <v>0.13</v>
      </c>
      <c r="Q44" s="14"/>
      <c r="R44" s="14"/>
      <c r="S44" s="14"/>
      <c r="T44" s="14"/>
      <c r="U44" s="29">
        <f t="shared" ref="U44:U45" si="5">IF(OR(C44=0,SUM(F44:T44)=0),0,C44/SUM(F44:T44))</f>
        <v>953.84615384615381</v>
      </c>
      <c r="W44" s="2"/>
    </row>
    <row r="45" spans="1:23" ht="17.100000000000001" customHeight="1" x14ac:dyDescent="0.25">
      <c r="A45" s="24" t="s">
        <v>16</v>
      </c>
      <c r="B45" s="10" t="s">
        <v>26</v>
      </c>
      <c r="C45" s="36">
        <v>93</v>
      </c>
      <c r="D45" s="36">
        <f>(Q45)*U45</f>
        <v>93</v>
      </c>
      <c r="E45" s="13" t="s">
        <v>66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>
        <v>0.28000000000000003</v>
      </c>
      <c r="R45" s="7"/>
      <c r="S45" s="7"/>
      <c r="T45" s="7"/>
      <c r="U45" s="7">
        <f t="shared" si="5"/>
        <v>332.14285714285711</v>
      </c>
      <c r="W45" s="2"/>
    </row>
    <row r="46" spans="1:23" ht="17.100000000000001" customHeight="1" x14ac:dyDescent="0.25">
      <c r="A46" s="24" t="s">
        <v>16</v>
      </c>
      <c r="B46" s="10" t="s">
        <v>28</v>
      </c>
      <c r="C46" s="36">
        <v>100.75</v>
      </c>
      <c r="D46" s="36"/>
      <c r="E46" s="13" t="s">
        <v>66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>
        <v>0.28000000000000003</v>
      </c>
      <c r="R46" s="7"/>
      <c r="S46" s="7"/>
      <c r="T46" s="7"/>
      <c r="U46" s="7"/>
      <c r="W46" s="2"/>
    </row>
    <row r="47" spans="1:23" ht="17.100000000000001" customHeight="1" x14ac:dyDescent="0.25">
      <c r="A47" s="25" t="s">
        <v>17</v>
      </c>
      <c r="B47" s="16" t="s">
        <v>26</v>
      </c>
      <c r="C47" s="35">
        <v>80</v>
      </c>
      <c r="D47" s="37"/>
      <c r="E47" s="42" t="s">
        <v>66</v>
      </c>
      <c r="F47" s="14"/>
      <c r="G47" s="14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29"/>
      <c r="W47" s="2"/>
    </row>
    <row r="48" spans="1:23" ht="17.100000000000001" customHeight="1" x14ac:dyDescent="0.25">
      <c r="A48" s="25" t="s">
        <v>17</v>
      </c>
      <c r="B48" s="16" t="s">
        <v>28</v>
      </c>
      <c r="C48" s="35">
        <v>88</v>
      </c>
      <c r="D48" s="37"/>
      <c r="E48" s="42" t="s">
        <v>66</v>
      </c>
      <c r="F48" s="14"/>
      <c r="G48" s="14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29"/>
      <c r="W48" s="2"/>
    </row>
    <row r="49" spans="1:23" ht="17.100000000000001" customHeight="1" x14ac:dyDescent="0.25">
      <c r="A49" s="25" t="s">
        <v>17</v>
      </c>
      <c r="B49" s="16" t="s">
        <v>32</v>
      </c>
      <c r="C49" s="35">
        <v>120</v>
      </c>
      <c r="D49" s="37"/>
      <c r="E49" s="42" t="s">
        <v>66</v>
      </c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29"/>
      <c r="W49" s="2"/>
    </row>
    <row r="50" spans="1:23" ht="17.100000000000001" customHeight="1" x14ac:dyDescent="0.25">
      <c r="A50" s="24" t="s">
        <v>18</v>
      </c>
      <c r="B50" s="10" t="s">
        <v>26</v>
      </c>
      <c r="C50" s="36">
        <v>110</v>
      </c>
      <c r="D50" s="36">
        <f>(R50)*U50</f>
        <v>0</v>
      </c>
      <c r="E50" s="13" t="s">
        <v>66</v>
      </c>
      <c r="F50" s="8"/>
      <c r="G50" s="8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W50" s="2"/>
    </row>
    <row r="51" spans="1:23" ht="17.100000000000001" customHeight="1" x14ac:dyDescent="0.25">
      <c r="A51" s="24" t="s">
        <v>18</v>
      </c>
      <c r="B51" s="10" t="s">
        <v>28</v>
      </c>
      <c r="C51" s="36">
        <v>122</v>
      </c>
      <c r="D51" s="36"/>
      <c r="E51" s="13" t="s">
        <v>66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W51" s="2"/>
    </row>
    <row r="52" spans="1:23" ht="17.100000000000001" customHeight="1" x14ac:dyDescent="0.25">
      <c r="A52" s="24" t="s">
        <v>18</v>
      </c>
      <c r="B52" s="10" t="s">
        <v>32</v>
      </c>
      <c r="C52" s="36">
        <v>150</v>
      </c>
      <c r="D52" s="36">
        <f>(F52)*U52</f>
        <v>150</v>
      </c>
      <c r="E52" s="13" t="s">
        <v>66</v>
      </c>
      <c r="F52" s="7">
        <v>0.04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>
        <f>IF(OR(C52=0,SUM(F52:T52)=0),0,C52/SUM(F52:T52))</f>
        <v>3750</v>
      </c>
      <c r="W52" s="2"/>
    </row>
    <row r="53" spans="1:23" ht="17.100000000000001" customHeight="1" x14ac:dyDescent="0.25">
      <c r="A53" s="25" t="s">
        <v>19</v>
      </c>
      <c r="B53" s="16" t="s">
        <v>26</v>
      </c>
      <c r="C53" s="35">
        <v>108.5</v>
      </c>
      <c r="D53" s="35">
        <f>(G53+R53)*U53</f>
        <v>108.5</v>
      </c>
      <c r="E53" s="42" t="s">
        <v>66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>
        <v>4.41</v>
      </c>
      <c r="S53" s="14"/>
      <c r="T53" s="14"/>
      <c r="U53" s="14">
        <f>IF(OR(C53=0,SUM(F53:T53)=0),0,C53/SUM(F53:T53))</f>
        <v>24.603174603174601</v>
      </c>
      <c r="W53" s="2"/>
    </row>
    <row r="54" spans="1:23" ht="17.100000000000001" customHeight="1" x14ac:dyDescent="0.25">
      <c r="A54" s="25" t="s">
        <v>19</v>
      </c>
      <c r="B54" s="16" t="s">
        <v>28</v>
      </c>
      <c r="C54" s="35">
        <v>135.625</v>
      </c>
      <c r="D54" s="35"/>
      <c r="E54" s="42" t="s">
        <v>66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>
        <v>4.41</v>
      </c>
      <c r="S54" s="14"/>
      <c r="T54" s="14"/>
      <c r="U54" s="14"/>
      <c r="W54" s="2"/>
    </row>
    <row r="55" spans="1:23" ht="17.100000000000001" customHeight="1" x14ac:dyDescent="0.25">
      <c r="A55" s="24" t="s">
        <v>20</v>
      </c>
      <c r="B55" s="10" t="s">
        <v>26</v>
      </c>
      <c r="C55" s="36">
        <v>69.75</v>
      </c>
      <c r="D55" s="36">
        <f>(G55+S55+T55)*U56</f>
        <v>41.614130434782616</v>
      </c>
      <c r="E55" s="13" t="s">
        <v>66</v>
      </c>
      <c r="F55" s="7"/>
      <c r="G55" s="7">
        <v>0.33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>
        <v>0.15</v>
      </c>
      <c r="T55" s="7">
        <v>0.85</v>
      </c>
      <c r="U55" s="7">
        <f>IF(OR(C55=0,SUM(F55:T55)=0),0,C55/SUM(F55:T55))</f>
        <v>52.443609022556387</v>
      </c>
      <c r="W55" s="2"/>
    </row>
    <row r="56" spans="1:23" ht="17.100000000000001" customHeight="1" x14ac:dyDescent="0.25">
      <c r="A56" s="24" t="s">
        <v>20</v>
      </c>
      <c r="B56" s="10" t="s">
        <v>28</v>
      </c>
      <c r="C56" s="36">
        <v>100.75</v>
      </c>
      <c r="D56" s="36">
        <f>(G56+H56+S56+T56)*U56</f>
        <v>100.75</v>
      </c>
      <c r="E56" s="13" t="s">
        <v>66</v>
      </c>
      <c r="F56" s="7"/>
      <c r="G56" s="7">
        <v>0.33</v>
      </c>
      <c r="H56" s="7">
        <v>1.89</v>
      </c>
      <c r="I56" s="7"/>
      <c r="J56" s="7"/>
      <c r="K56" s="32"/>
      <c r="L56" s="7"/>
      <c r="M56" s="7"/>
      <c r="N56" s="7"/>
      <c r="O56" s="7"/>
      <c r="P56" s="7"/>
      <c r="Q56" s="7"/>
      <c r="R56" s="7"/>
      <c r="S56" s="7">
        <v>0.15</v>
      </c>
      <c r="T56" s="7">
        <v>0.85</v>
      </c>
      <c r="U56" s="7">
        <f>IF(OR(C56=0,SUM(F56:T56)=0),0,C56/SUM(F56:T56))</f>
        <v>31.288819875776401</v>
      </c>
      <c r="W56" s="2"/>
    </row>
    <row r="57" spans="1:23" ht="17.100000000000001" customHeight="1" x14ac:dyDescent="0.25">
      <c r="A57" s="24" t="s">
        <v>20</v>
      </c>
      <c r="B57" s="10" t="s">
        <v>32</v>
      </c>
      <c r="C57" s="36">
        <v>124</v>
      </c>
      <c r="D57" s="36"/>
      <c r="E57" s="13" t="s">
        <v>66</v>
      </c>
      <c r="F57" s="7"/>
      <c r="G57" s="7">
        <v>0.33</v>
      </c>
      <c r="H57" s="7">
        <v>1.89</v>
      </c>
      <c r="I57" s="7"/>
      <c r="J57" s="7"/>
      <c r="K57" s="17"/>
      <c r="L57" s="7"/>
      <c r="M57" s="7"/>
      <c r="N57" s="7"/>
      <c r="O57" s="7"/>
      <c r="P57" s="7"/>
      <c r="Q57" s="7"/>
      <c r="R57" s="7"/>
      <c r="S57" s="7">
        <v>0.15</v>
      </c>
      <c r="T57" s="7">
        <v>0.85</v>
      </c>
      <c r="U57" s="7"/>
      <c r="W57" s="2"/>
    </row>
    <row r="58" spans="1:23" ht="17.100000000000001" customHeight="1" x14ac:dyDescent="0.25">
      <c r="A58" s="25" t="s">
        <v>21</v>
      </c>
      <c r="B58" s="16" t="s">
        <v>26</v>
      </c>
      <c r="C58" s="35">
        <v>9.6000000000000014</v>
      </c>
      <c r="D58" s="35"/>
      <c r="E58" s="42" t="s">
        <v>66</v>
      </c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W58" s="2"/>
    </row>
    <row r="59" spans="1:23" x14ac:dyDescent="0.25">
      <c r="A59" s="25" t="s">
        <v>21</v>
      </c>
      <c r="B59" s="16" t="s">
        <v>28</v>
      </c>
      <c r="C59" s="35">
        <v>73.599999999999994</v>
      </c>
      <c r="D59" s="35"/>
      <c r="E59" s="42" t="s">
        <v>66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W59" s="2"/>
    </row>
    <row r="60" spans="1:23" x14ac:dyDescent="0.25">
      <c r="A60" s="24" t="s">
        <v>22</v>
      </c>
      <c r="B60" s="10" t="s">
        <v>26</v>
      </c>
      <c r="C60" s="36">
        <v>0</v>
      </c>
      <c r="D60" s="36"/>
      <c r="E60" s="13" t="s">
        <v>66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W60" s="2"/>
    </row>
    <row r="61" spans="1:23" x14ac:dyDescent="0.25">
      <c r="A61" s="24" t="s">
        <v>22</v>
      </c>
      <c r="B61" s="10" t="s">
        <v>28</v>
      </c>
      <c r="C61" s="36">
        <v>73.599999999999994</v>
      </c>
      <c r="D61" s="36"/>
      <c r="E61" s="13" t="s">
        <v>66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W61" s="2"/>
    </row>
    <row r="62" spans="1:23" x14ac:dyDescent="0.25">
      <c r="A62" s="25" t="s">
        <v>23</v>
      </c>
      <c r="B62" s="16" t="s">
        <v>26</v>
      </c>
      <c r="C62" s="35">
        <v>0</v>
      </c>
      <c r="D62" s="35"/>
      <c r="E62" s="42" t="s">
        <v>66</v>
      </c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W62" s="2"/>
    </row>
    <row r="63" spans="1:23" x14ac:dyDescent="0.25">
      <c r="A63" s="25" t="s">
        <v>23</v>
      </c>
      <c r="B63" s="16" t="s">
        <v>28</v>
      </c>
      <c r="C63" s="35">
        <v>71.3</v>
      </c>
      <c r="D63" s="35"/>
      <c r="E63" s="42" t="s">
        <v>66</v>
      </c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W63" s="2"/>
    </row>
    <row r="64" spans="1:23" x14ac:dyDescent="0.25">
      <c r="A64" s="26" t="s">
        <v>24</v>
      </c>
      <c r="B64" s="27" t="s">
        <v>26</v>
      </c>
      <c r="C64" s="38">
        <v>0</v>
      </c>
      <c r="D64" s="38"/>
      <c r="E64" s="44" t="s">
        <v>66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W64" s="2"/>
    </row>
    <row r="65" spans="1:23" x14ac:dyDescent="0.25">
      <c r="A65" s="26" t="s">
        <v>24</v>
      </c>
      <c r="B65" s="27" t="s">
        <v>28</v>
      </c>
      <c r="C65" s="38">
        <v>63.550000000000004</v>
      </c>
      <c r="D65" s="38"/>
      <c r="E65" s="44" t="s">
        <v>66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W65" s="2"/>
    </row>
    <row r="66" spans="1:23" x14ac:dyDescent="0.25">
      <c r="W66" s="2"/>
    </row>
    <row r="67" spans="1:23" x14ac:dyDescent="0.25">
      <c r="A67" s="6" t="s">
        <v>62</v>
      </c>
      <c r="B67" s="2" t="s">
        <v>63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W67" s="2"/>
    </row>
    <row r="68" spans="1:23" x14ac:dyDescent="0.25">
      <c r="A68" s="6" t="s">
        <v>56</v>
      </c>
      <c r="B68" s="6" t="s">
        <v>57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W68" s="2"/>
    </row>
    <row r="69" spans="1:23" x14ac:dyDescent="0.25">
      <c r="A69" s="6" t="s">
        <v>34</v>
      </c>
      <c r="B69" s="6" t="s">
        <v>58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W69" s="2"/>
    </row>
    <row r="70" spans="1:23" x14ac:dyDescent="0.25">
      <c r="A70" s="6" t="s">
        <v>26</v>
      </c>
      <c r="B70" s="6" t="s">
        <v>59</v>
      </c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W70" s="2"/>
    </row>
    <row r="71" spans="1:23" x14ac:dyDescent="0.25">
      <c r="A71" s="6" t="s">
        <v>55</v>
      </c>
      <c r="B71" s="6" t="s">
        <v>64</v>
      </c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W71" s="2"/>
    </row>
    <row r="72" spans="1:23" x14ac:dyDescent="0.25">
      <c r="A72" s="6" t="s">
        <v>28</v>
      </c>
      <c r="B72" s="6" t="s">
        <v>60</v>
      </c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W72" s="2"/>
    </row>
    <row r="73" spans="1:23" x14ac:dyDescent="0.25">
      <c r="A73" s="6" t="s">
        <v>32</v>
      </c>
      <c r="B73" s="6" t="s">
        <v>61</v>
      </c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W73" s="2"/>
    </row>
    <row r="74" spans="1:23" x14ac:dyDescent="0.25">
      <c r="A74" s="6"/>
      <c r="B74" s="6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W74" s="2"/>
    </row>
    <row r="75" spans="1:23" x14ac:dyDescent="0.25">
      <c r="A75" s="6"/>
      <c r="B75" s="6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W75" s="2"/>
    </row>
    <row r="76" spans="1:23" x14ac:dyDescent="0.25">
      <c r="A76" s="2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W76" s="2"/>
    </row>
    <row r="77" spans="1:23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W77" s="2"/>
    </row>
    <row r="78" spans="1:23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W78" s="2"/>
    </row>
    <row r="79" spans="1:23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W79" s="2"/>
    </row>
    <row r="80" spans="1:23" x14ac:dyDescent="0.25">
      <c r="A80" s="6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W80" s="2"/>
    </row>
    <row r="81" spans="1:23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W81" s="2"/>
    </row>
    <row r="82" spans="1:23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W82" s="2"/>
    </row>
    <row r="83" spans="1:23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W83" s="2"/>
    </row>
    <row r="84" spans="1:23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W84" s="2"/>
    </row>
    <row r="85" spans="1:23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W85" s="2"/>
    </row>
    <row r="86" spans="1:23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W86" s="2"/>
    </row>
    <row r="87" spans="1:23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W87" s="2"/>
    </row>
    <row r="88" spans="1:23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W88" s="2"/>
    </row>
    <row r="89" spans="1:23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W89" s="2"/>
    </row>
    <row r="90" spans="1:23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W90" s="2"/>
    </row>
    <row r="91" spans="1:23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W91" s="2"/>
    </row>
    <row r="92" spans="1:23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W92" s="2"/>
    </row>
    <row r="93" spans="1:23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W93" s="2"/>
    </row>
    <row r="94" spans="1:23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W94" s="2"/>
    </row>
    <row r="95" spans="1:23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W95" s="2"/>
    </row>
    <row r="96" spans="1:23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W96" s="2"/>
    </row>
    <row r="97" spans="1:21" x14ac:dyDescent="0.25">
      <c r="A97" s="2"/>
      <c r="B97" s="2"/>
      <c r="C97" s="3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x14ac:dyDescent="0.25">
      <c r="C98" s="4"/>
      <c r="D98" s="4"/>
      <c r="E98" s="4"/>
    </row>
    <row r="99" spans="1:21" x14ac:dyDescent="0.25">
      <c r="C99" s="4"/>
      <c r="D99" s="4"/>
      <c r="E99" s="4"/>
    </row>
    <row r="100" spans="1:21" x14ac:dyDescent="0.25">
      <c r="C100" s="4"/>
      <c r="D100" s="4"/>
      <c r="E100" s="4"/>
    </row>
    <row r="101" spans="1:21" x14ac:dyDescent="0.25">
      <c r="C101" s="4"/>
      <c r="D101" s="4"/>
      <c r="E101" s="4"/>
    </row>
    <row r="102" spans="1:21" x14ac:dyDescent="0.25">
      <c r="C102" s="4"/>
      <c r="D102" s="4"/>
      <c r="E102" s="4"/>
    </row>
    <row r="103" spans="1:21" x14ac:dyDescent="0.25">
      <c r="C103" s="4"/>
      <c r="D103" s="4"/>
      <c r="E103" s="4"/>
    </row>
    <row r="104" spans="1:21" x14ac:dyDescent="0.25">
      <c r="C104" s="4"/>
      <c r="D104" s="4"/>
      <c r="E104" s="4"/>
    </row>
    <row r="105" spans="1:21" x14ac:dyDescent="0.25">
      <c r="C105" s="4"/>
      <c r="D105" s="4"/>
      <c r="E105" s="4"/>
    </row>
    <row r="106" spans="1:21" x14ac:dyDescent="0.25">
      <c r="C106" s="4"/>
      <c r="D106" s="4"/>
      <c r="E106" s="4"/>
    </row>
    <row r="107" spans="1:21" x14ac:dyDescent="0.25">
      <c r="C107" s="4"/>
      <c r="D107" s="4"/>
      <c r="E107" s="4"/>
    </row>
    <row r="108" spans="1:21" x14ac:dyDescent="0.25">
      <c r="C108" s="4"/>
      <c r="D108" s="4"/>
      <c r="E108" s="4"/>
    </row>
    <row r="109" spans="1:21" x14ac:dyDescent="0.25">
      <c r="C109" s="4"/>
      <c r="D109" s="4"/>
      <c r="E109" s="4"/>
    </row>
    <row r="110" spans="1:21" x14ac:dyDescent="0.25">
      <c r="C110" s="4"/>
      <c r="D110" s="4"/>
      <c r="E110" s="4"/>
    </row>
    <row r="111" spans="1:21" x14ac:dyDescent="0.25">
      <c r="C111" s="4"/>
      <c r="D111" s="4"/>
      <c r="E111" s="4"/>
    </row>
    <row r="112" spans="1:21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  <row r="126" spans="3:5" x14ac:dyDescent="0.25">
      <c r="C126" s="4"/>
      <c r="D126" s="4"/>
      <c r="E126" s="4"/>
    </row>
  </sheetData>
  <mergeCells count="3">
    <mergeCell ref="A1:T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12</vt:i4>
      </vt:variant>
    </vt:vector>
  </HeadingPairs>
  <TitlesOfParts>
    <vt:vector size="18" baseType="lpstr">
      <vt:lpstr>ZR_wendend_groß_1639</vt:lpstr>
      <vt:lpstr>ZR_wendend_groß_5009</vt:lpstr>
      <vt:lpstr>ZR_wendend_groß_596</vt:lpstr>
      <vt:lpstr>ZR_wendend_klein_1639</vt:lpstr>
      <vt:lpstr>ZR_wendend_klein_5009</vt:lpstr>
      <vt:lpstr>ZR_wendend_klein_596</vt:lpstr>
      <vt:lpstr>ZR_wendend_groß_1639!Druckbereich</vt:lpstr>
      <vt:lpstr>ZR_wendend_groß_5009!Druckbereich</vt:lpstr>
      <vt:lpstr>ZR_wendend_groß_596!Druckbereich</vt:lpstr>
      <vt:lpstr>ZR_wendend_klein_1639!Druckbereich</vt:lpstr>
      <vt:lpstr>ZR_wendend_klein_5009!Druckbereich</vt:lpstr>
      <vt:lpstr>ZR_wendend_klein_596!Druckbereich</vt:lpstr>
      <vt:lpstr>ZR_wendend_groß_1639!tableau</vt:lpstr>
      <vt:lpstr>ZR_wendend_groß_5009!tableau</vt:lpstr>
      <vt:lpstr>ZR_wendend_groß_596!tableau</vt:lpstr>
      <vt:lpstr>ZR_wendend_klein_1639!tableau</vt:lpstr>
      <vt:lpstr>ZR_wendend_klein_5009!tableau</vt:lpstr>
      <vt:lpstr>ZR_wendend_klein_596!tableau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 Aurbacher</dc:creator>
  <cp:lastModifiedBy>Philip Rabenau</cp:lastModifiedBy>
  <cp:lastPrinted>2021-03-26T08:37:44Z</cp:lastPrinted>
  <dcterms:created xsi:type="dcterms:W3CDTF">2020-04-06T11:45:00Z</dcterms:created>
  <dcterms:modified xsi:type="dcterms:W3CDTF">2026-07-15T11:43:18Z</dcterms:modified>
</cp:coreProperties>
</file>